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09 - REAL ESTATE/00 - Real Estate/Kinea Oportunidades Real Estate/Relatório Investidores/Gestão/2024_04/"/>
    </mc:Choice>
  </mc:AlternateContent>
  <xr:revisionPtr revIDLastSave="0" documentId="8_{24D5E0D7-0D1F-48EA-A816-E7C5AF52917D}" xr6:coauthVersionLast="47" xr6:coauthVersionMax="47" xr10:uidLastSave="{00000000-0000-0000-0000-000000000000}"/>
  <bookViews>
    <workbookView xWindow="28680" yWindow="-120" windowWidth="29040" windowHeight="15840" xr2:uid="{5E526054-3283-4C87-9A7D-5A9467E48862}"/>
  </bookViews>
  <sheets>
    <sheet name="Resumo" sheetId="10" r:id="rId1"/>
    <sheet name="DRE Gerencial" sheetId="6" r:id="rId2"/>
    <sheet name="Portfólio de Ativos do Fundo" sheetId="3" r:id="rId3"/>
    <sheet name="Carteira Imobiliária" sheetId="17" r:id="rId4"/>
    <sheet name="Rentabilidade" sheetId="15" r:id="rId5"/>
    <sheet name="Dados de Mercado" sheetId="7" r:id="rId6"/>
  </sheets>
  <definedNames>
    <definedName name="_xlnm._FilterDatabase" localSheetId="5" hidden="1">'Dados de Mercado'!$C$31:$H$107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7" l="1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G25" i="6" l="1"/>
  <c r="F17" i="6" l="1"/>
  <c r="F21" i="6" s="1"/>
  <c r="F12" i="6"/>
  <c r="E17" i="6"/>
  <c r="E12" i="6"/>
  <c r="E21" i="6"/>
  <c r="G17" i="6" l="1"/>
  <c r="G12" i="6"/>
  <c r="G21" i="6" l="1"/>
  <c r="G24" i="6" l="1"/>
  <c r="H53" i="7" l="1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F25" i="6" l="1"/>
  <c r="F24" i="6" l="1"/>
  <c r="H72" i="7" l="1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E25" i="6" l="1"/>
  <c r="E24" i="6" l="1"/>
  <c r="H94" i="7" l="1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D25" i="6" l="1"/>
  <c r="E11" i="6"/>
  <c r="F11" i="6" s="1"/>
  <c r="G11" i="6" s="1"/>
  <c r="D17" i="6" l="1"/>
  <c r="D12" i="6"/>
  <c r="D21" i="6" l="1"/>
  <c r="D24" i="6" s="1"/>
  <c r="F50" i="17" l="1"/>
  <c r="H50" i="17"/>
  <c r="G50" i="17"/>
  <c r="E50" i="17" l="1"/>
  <c r="F19" i="17" l="1"/>
  <c r="G19" i="17"/>
  <c r="H19" i="17"/>
  <c r="E19" i="17"/>
  <c r="H35" i="17" l="1"/>
  <c r="G35" i="17"/>
  <c r="F35" i="17"/>
  <c r="E35" i="17"/>
  <c r="H29" i="17"/>
  <c r="G29" i="17"/>
  <c r="F29" i="17"/>
  <c r="E29" i="17"/>
  <c r="C13" i="3" l="1"/>
  <c r="C14" i="3" s="1"/>
  <c r="C15" i="3" s="1"/>
  <c r="H44" i="17" l="1"/>
  <c r="G44" i="17"/>
  <c r="E44" i="17"/>
  <c r="F44" i="17"/>
  <c r="I44" i="17" l="1"/>
</calcChain>
</file>

<file path=xl/sharedStrings.xml><?xml version="1.0" encoding="utf-8"?>
<sst xmlns="http://schemas.openxmlformats.org/spreadsheetml/2006/main" count="176" uniqueCount="104">
  <si>
    <t xml:space="preserve">Cota Patrimonial </t>
  </si>
  <si>
    <t>Número de Cotistas</t>
  </si>
  <si>
    <t>Cota de Mercado</t>
  </si>
  <si>
    <t>Média Diária de Liquidez</t>
  </si>
  <si>
    <t>Início do Fundo</t>
  </si>
  <si>
    <t>Negociação e Liquidez</t>
  </si>
  <si>
    <t>Objetivo do Fundo</t>
  </si>
  <si>
    <t>Resultado por cota (R$)</t>
  </si>
  <si>
    <r>
      <t>Distribuição por cota (R$)</t>
    </r>
    <r>
      <rPr>
        <vertAlign val="superscript"/>
        <sz val="7"/>
        <color rgb="FF000000"/>
        <rFont val="Tahoma"/>
        <family val="2"/>
      </rPr>
      <t>4</t>
    </r>
  </si>
  <si>
    <t> Valores de referência</t>
  </si>
  <si>
    <t xml:space="preserve">1ª Emissão </t>
  </si>
  <si>
    <t>Período</t>
  </si>
  <si>
    <t>Dvd. (R$)</t>
  </si>
  <si>
    <t>N°</t>
  </si>
  <si>
    <t>UF</t>
  </si>
  <si>
    <t>Data</t>
  </si>
  <si>
    <t>Rentabilidade</t>
  </si>
  <si>
    <t xml:space="preserve">Volume Negociado </t>
  </si>
  <si>
    <t>Data gráfico</t>
  </si>
  <si>
    <t>Valor de Mercado (R$)</t>
  </si>
  <si>
    <t>Valor Patrimonial (R$)</t>
  </si>
  <si>
    <t>Dividendos a Pagar</t>
  </si>
  <si>
    <t>Dados de Mercado</t>
  </si>
  <si>
    <t>Valor de Mercado</t>
  </si>
  <si>
    <t xml:space="preserve">Valor Patrimonial </t>
  </si>
  <si>
    <t>Volume Negociado (R$)</t>
  </si>
  <si>
    <t>Taxa de Administração</t>
  </si>
  <si>
    <t>Patrimônio Líquido</t>
  </si>
  <si>
    <r>
      <t xml:space="preserve">Volume Negociado </t>
    </r>
    <r>
      <rPr>
        <sz val="7"/>
        <color rgb="FFFFFFFF"/>
        <rFont val="Tahoma"/>
        <family val="2"/>
      </rPr>
      <t>(Média Diária do Mês)</t>
    </r>
  </si>
  <si>
    <t>Sumário</t>
  </si>
  <si>
    <t>Resumo</t>
  </si>
  <si>
    <t>*Dados referentes ao dia:</t>
  </si>
  <si>
    <t>Dividendos a pagar no mês</t>
  </si>
  <si>
    <t>SP</t>
  </si>
  <si>
    <t>RJ</t>
  </si>
  <si>
    <t>Distribuições de Resultado</t>
  </si>
  <si>
    <t>DRE Gerencial</t>
  </si>
  <si>
    <t>Distribuições de Resultado (R$ milhões)</t>
  </si>
  <si>
    <t>(+) RECEITAS DE ALUGUEIS CAIXA</t>
  </si>
  <si>
    <t>(+) RECEITA FINANCEIRA</t>
  </si>
  <si>
    <t>(-) DESPESAS CONDOMINIAIS</t>
  </si>
  <si>
    <t>(-) DESPESAS COM IPTU</t>
  </si>
  <si>
    <t>(-) OUTRAS DESPESAS</t>
  </si>
  <si>
    <t>(=) RESULTADO MENSAL</t>
  </si>
  <si>
    <t>DISTRIBUIÇÃO MENSAL</t>
  </si>
  <si>
    <t>(-) DESPESAS TOTAIS</t>
  </si>
  <si>
    <t>(+) OUTRAS RECEITAS</t>
  </si>
  <si>
    <t>(-) RECEITAS TOTAIS</t>
  </si>
  <si>
    <t>Nº de Cotas</t>
  </si>
  <si>
    <t>Portfólio de Ativos do Fundo</t>
  </si>
  <si>
    <t>IMÓVEL</t>
  </si>
  <si>
    <t>TIPOLOGIA</t>
  </si>
  <si>
    <t>PARTICIPAÇÃO</t>
  </si>
  <si>
    <t>Data de Aquisição</t>
  </si>
  <si>
    <t>Escritório</t>
  </si>
  <si>
    <t>VACÂNCIA FÍSICA</t>
  </si>
  <si>
    <t>VACÂNCIA FINANCEIRA</t>
  </si>
  <si>
    <t>ABL Própria</t>
  </si>
  <si>
    <t>IPCA</t>
  </si>
  <si>
    <t>IGP-M</t>
  </si>
  <si>
    <t>Receita por tipo de contrato</t>
  </si>
  <si>
    <t>Receita por tipologia</t>
  </si>
  <si>
    <t>Receita por estado</t>
  </si>
  <si>
    <t>Carteira Imobiliária</t>
  </si>
  <si>
    <t>Vacância Física</t>
  </si>
  <si>
    <t>Vacância Financeira</t>
  </si>
  <si>
    <t>Vacância Financeira Ajustada</t>
  </si>
  <si>
    <t>DATA DE AQUISIÇÃO</t>
  </si>
  <si>
    <t>ABL PRÓPRIA</t>
  </si>
  <si>
    <t>Evolução da Vacância</t>
  </si>
  <si>
    <t>Receita por índice de reajuste</t>
  </si>
  <si>
    <t>Imóvel</t>
  </si>
  <si>
    <t>Estado</t>
  </si>
  <si>
    <t>Tipologia</t>
  </si>
  <si>
    <t>Participação</t>
  </si>
  <si>
    <t>Evolução da vacância física/financeira/financeira ajustada</t>
  </si>
  <si>
    <t>Conheça nossos imóveis:</t>
  </si>
  <si>
    <t>Valorização do Dividendo em 2022</t>
  </si>
  <si>
    <t>Conheça nossos imóveis</t>
  </si>
  <si>
    <t>Rentabilidade Total</t>
  </si>
  <si>
    <t>Rentabilidade Total por emissão</t>
  </si>
  <si>
    <t>-</t>
  </si>
  <si>
    <t>VALOR DE AVALIAÇÃO</t>
  </si>
  <si>
    <t>Vacância Financeira por Ativo</t>
  </si>
  <si>
    <t>Total</t>
  </si>
  <si>
    <t>Vencimento dos Contratos</t>
  </si>
  <si>
    <t>Revisional dos Contratos</t>
  </si>
  <si>
    <t>2024</t>
  </si>
  <si>
    <t>2025</t>
  </si>
  <si>
    <t>2026</t>
  </si>
  <si>
    <t>2027</t>
  </si>
  <si>
    <t>2028 +</t>
  </si>
  <si>
    <t>Gerar renda de aluguel mensal através da locação de um portfólio de edifícios corporativos.</t>
  </si>
  <si>
    <t>(+) REVERSÃO DE CUSTO DE OFERTA</t>
  </si>
  <si>
    <t>Centro Empresarial Botafogo</t>
  </si>
  <si>
    <t>Alameda Santos</t>
  </si>
  <si>
    <t>Morumbi Office Tower</t>
  </si>
  <si>
    <t>Corporate Plaza</t>
  </si>
  <si>
    <t>https://www.kinea.com.br/fundos/imobiliarios/alameda-santos-2477/</t>
  </si>
  <si>
    <t>https://www.kinea.com.br/fundos/imobiliarios/morumbi-office-tower/</t>
  </si>
  <si>
    <t>https://www.kinea.com.br/fundos/imobiliarios/edificio-corporate-plaza/</t>
  </si>
  <si>
    <t>https://www.kinea.com.br/fundos/imobiliarios/centro-empresarial-botafogo/</t>
  </si>
  <si>
    <t>INPC</t>
  </si>
  <si>
    <t>Distribuição anualizada para os dois primeiros anos do Fundo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</si>
</sst>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;@"/>
    <numFmt numFmtId="165" formatCode="mmm\.yy"/>
    <numFmt numFmtId="166" formatCode="[$-416]mmm\-yy;@"/>
    <numFmt numFmtId="167" formatCode="0.0"/>
    <numFmt numFmtId="168" formatCode="&quot;R$&quot;\ #,##0.00&quot; Bilhões&quot;"/>
    <numFmt numFmtId="169" formatCode="&quot;R$&quot;\ #,##0.00&quot; Milhões&quot;"/>
    <numFmt numFmtId="170" formatCode="#,##0.0"/>
    <numFmt numFmtId="171" formatCode="&quot;R$&quot;\ #,##0.00&quot;/cota&quot;"/>
    <numFmt numFmtId="172" formatCode="0.0%"/>
    <numFmt numFmtId="173" formatCode="_-* #,##0_-;\-* #,##0_-;_-* &quot;-&quot;??_-;_-@_-"/>
    <numFmt numFmtId="174" formatCode="mmm/yyyy"/>
    <numFmt numFmtId="175" formatCode="#,##0.00&quot; m²&quot;"/>
    <numFmt numFmtId="176" formatCode="0.00000"/>
    <numFmt numFmtId="178" formatCode="_-* #,##0.00000_-;\-* #,##0.00000_-;_-* &quot;-&quot;?????_-;_-@_-"/>
    <numFmt numFmtId="179" formatCode="0.00%;\-0.00%;\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  <font>
      <vertAlign val="superscript"/>
      <sz val="7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sz val="10"/>
      <color theme="0"/>
      <name val="Tahoma"/>
      <family val="2"/>
    </font>
    <font>
      <b/>
      <sz val="16"/>
      <color theme="1"/>
      <name val="Tahoma"/>
      <family val="2"/>
    </font>
    <font>
      <b/>
      <sz val="20"/>
      <color rgb="FFFF9933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1"/>
      <color theme="1"/>
      <name val="Tahoma"/>
      <family val="2"/>
    </font>
    <font>
      <sz val="10"/>
      <color rgb="FF000000"/>
      <name val="Tahoma"/>
      <family val="2"/>
    </font>
    <font>
      <b/>
      <sz val="9"/>
      <color theme="4" tint="-0.499984740745262"/>
      <name val="Tahoma"/>
      <family val="2"/>
    </font>
    <font>
      <b/>
      <sz val="16"/>
      <color theme="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  <scheme val="minor"/>
    </font>
    <font>
      <u/>
      <sz val="8"/>
      <name val="Tahoma"/>
      <family val="2"/>
    </font>
    <font>
      <sz val="11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dotted">
        <color rgb="FF8D8E8D"/>
      </bottom>
      <diagonal/>
    </border>
    <border>
      <left/>
      <right/>
      <top style="dotted">
        <color rgb="FF8D8E8D"/>
      </top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theme="2"/>
      </right>
      <top style="thin">
        <color rgb="FFFFFFFF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theme="2"/>
      </right>
      <top style="thin">
        <color rgb="FFD7D7D7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rgb="FFD7D7D7"/>
      </top>
      <bottom style="thin">
        <color theme="2"/>
      </bottom>
      <diagonal/>
    </border>
    <border>
      <left style="thin">
        <color theme="2"/>
      </left>
      <right/>
      <top style="thin">
        <color rgb="FFD7D7D7"/>
      </top>
      <bottom style="thin">
        <color theme="2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160">
    <xf numFmtId="0" fontId="0" fillId="0" borderId="0" xfId="0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3" borderId="0" xfId="0" applyFont="1" applyFill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10" fontId="6" fillId="0" borderId="9" xfId="0" applyNumberFormat="1" applyFont="1" applyBorder="1" applyAlignment="1">
      <alignment horizontal="center" vertical="center" wrapText="1" readingOrder="1"/>
    </xf>
    <xf numFmtId="0" fontId="16" fillId="0" borderId="8" xfId="0" applyFont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 wrapText="1" readingOrder="1"/>
    </xf>
    <xf numFmtId="14" fontId="23" fillId="0" borderId="3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right" vertical="center" wrapText="1" readingOrder="1"/>
    </xf>
    <xf numFmtId="167" fontId="9" fillId="3" borderId="0" xfId="0" applyNumberFormat="1" applyFont="1" applyFill="1" applyAlignment="1">
      <alignment horizontal="right" vertical="center" wrapText="1" readingOrder="1"/>
    </xf>
    <xf numFmtId="167" fontId="7" fillId="0" borderId="3" xfId="0" applyNumberFormat="1" applyFont="1" applyBorder="1" applyAlignment="1">
      <alignment horizontal="right" vertical="center" wrapText="1" readingOrder="1"/>
    </xf>
    <xf numFmtId="167" fontId="7" fillId="0" borderId="0" xfId="0" applyNumberFormat="1" applyFont="1" applyAlignment="1">
      <alignment horizontal="right" vertical="center" wrapText="1" readingOrder="1"/>
    </xf>
    <xf numFmtId="0" fontId="19" fillId="0" borderId="0" xfId="0" applyFont="1"/>
    <xf numFmtId="0" fontId="25" fillId="0" borderId="0" xfId="0" applyFont="1"/>
    <xf numFmtId="10" fontId="25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/>
    <xf numFmtId="0" fontId="30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9" fillId="0" borderId="14" xfId="0" applyFont="1" applyBorder="1"/>
    <xf numFmtId="14" fontId="25" fillId="0" borderId="14" xfId="0" applyNumberFormat="1" applyFont="1" applyBorder="1" applyAlignment="1">
      <alignment horizontal="left"/>
    </xf>
    <xf numFmtId="0" fontId="20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1" fillId="0" borderId="13" xfId="0" applyFont="1" applyBorder="1"/>
    <xf numFmtId="0" fontId="31" fillId="0" borderId="14" xfId="0" applyFont="1" applyBorder="1"/>
    <xf numFmtId="0" fontId="0" fillId="0" borderId="14" xfId="0" applyBorder="1" applyAlignment="1">
      <alignment vertical="center"/>
    </xf>
    <xf numFmtId="0" fontId="31" fillId="0" borderId="14" xfId="0" applyFont="1" applyBorder="1" applyAlignment="1">
      <alignment vertical="center"/>
    </xf>
    <xf numFmtId="0" fontId="28" fillId="0" borderId="0" xfId="0" applyFont="1"/>
    <xf numFmtId="4" fontId="23" fillId="0" borderId="3" xfId="4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right" vertical="center" wrapText="1"/>
    </xf>
    <xf numFmtId="0" fontId="35" fillId="0" borderId="0" xfId="0" applyFont="1"/>
    <xf numFmtId="168" fontId="25" fillId="0" borderId="0" xfId="4" applyNumberFormat="1" applyFont="1" applyAlignment="1">
      <alignment horizontal="left"/>
    </xf>
    <xf numFmtId="8" fontId="25" fillId="0" borderId="0" xfId="0" applyNumberFormat="1" applyFont="1" applyAlignment="1">
      <alignment horizontal="left"/>
    </xf>
    <xf numFmtId="3" fontId="25" fillId="0" borderId="0" xfId="0" applyNumberFormat="1" applyFont="1" applyAlignment="1">
      <alignment horizontal="left"/>
    </xf>
    <xf numFmtId="0" fontId="19" fillId="0" borderId="0" xfId="0" applyFont="1" applyAlignment="1">
      <alignment vertical="top"/>
    </xf>
    <xf numFmtId="169" fontId="25" fillId="0" borderId="0" xfId="4" applyNumberFormat="1" applyFont="1" applyAlignment="1">
      <alignment horizontal="left"/>
    </xf>
    <xf numFmtId="0" fontId="20" fillId="0" borderId="0" xfId="0" applyFont="1" applyAlignment="1">
      <alignment horizontal="left" vertical="top"/>
    </xf>
    <xf numFmtId="14" fontId="35" fillId="0" borderId="0" xfId="0" applyNumberFormat="1" applyFont="1" applyAlignment="1">
      <alignment horizontal="right"/>
    </xf>
    <xf numFmtId="14" fontId="35" fillId="0" borderId="0" xfId="0" applyNumberFormat="1" applyFont="1"/>
    <xf numFmtId="167" fontId="0" fillId="0" borderId="0" xfId="0" applyNumberFormat="1"/>
    <xf numFmtId="2" fontId="9" fillId="3" borderId="2" xfId="0" applyNumberFormat="1" applyFont="1" applyFill="1" applyBorder="1" applyAlignment="1">
      <alignment horizontal="right" vertical="center" wrapText="1" readingOrder="1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horizontal="center" vertical="center" wrapText="1" readingOrder="1"/>
    </xf>
    <xf numFmtId="11" fontId="16" fillId="0" borderId="0" xfId="0" applyNumberFormat="1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67" fontId="16" fillId="0" borderId="0" xfId="0" applyNumberFormat="1" applyFont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 readingOrder="1"/>
    </xf>
    <xf numFmtId="170" fontId="8" fillId="4" borderId="9" xfId="0" applyNumberFormat="1" applyFont="1" applyFill="1" applyBorder="1" applyAlignment="1">
      <alignment horizontal="center" vertical="center" wrapText="1" readingOrder="1"/>
    </xf>
    <xf numFmtId="171" fontId="25" fillId="0" borderId="0" xfId="4" applyNumberFormat="1" applyFont="1" applyAlignment="1">
      <alignment horizontal="left"/>
    </xf>
    <xf numFmtId="0" fontId="3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 readingOrder="1"/>
    </xf>
    <xf numFmtId="167" fontId="9" fillId="0" borderId="1" xfId="0" applyNumberFormat="1" applyFont="1" applyBorder="1" applyAlignment="1">
      <alignment horizontal="right" vertical="center" wrapText="1" readingOrder="1"/>
    </xf>
    <xf numFmtId="0" fontId="8" fillId="6" borderId="1" xfId="0" applyFont="1" applyFill="1" applyBorder="1" applyAlignment="1">
      <alignment horizontal="left" vertical="center" wrapText="1" readingOrder="1"/>
    </xf>
    <xf numFmtId="172" fontId="16" fillId="0" borderId="9" xfId="5" applyNumberFormat="1" applyFont="1" applyBorder="1" applyAlignment="1">
      <alignment horizontal="center" vertical="center" wrapText="1" readingOrder="1"/>
    </xf>
    <xf numFmtId="0" fontId="3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wrapText="1" readingOrder="1"/>
    </xf>
    <xf numFmtId="0" fontId="11" fillId="2" borderId="0" xfId="0" applyFont="1" applyFill="1" applyAlignment="1">
      <alignment horizontal="center" vertical="center" wrapText="1" readingOrder="1"/>
    </xf>
    <xf numFmtId="17" fontId="11" fillId="2" borderId="1" xfId="0" applyNumberFormat="1" applyFont="1" applyFill="1" applyBorder="1" applyAlignment="1">
      <alignment horizontal="right" vertical="center" wrapText="1" readingOrder="1"/>
    </xf>
    <xf numFmtId="0" fontId="38" fillId="0" borderId="0" xfId="0" applyFont="1"/>
    <xf numFmtId="0" fontId="11" fillId="5" borderId="1" xfId="0" applyFont="1" applyFill="1" applyBorder="1" applyAlignment="1">
      <alignment horizontal="center" vertical="center" readingOrder="1"/>
    </xf>
    <xf numFmtId="17" fontId="11" fillId="0" borderId="0" xfId="0" applyNumberFormat="1" applyFont="1" applyAlignment="1">
      <alignment horizontal="right" vertical="center" wrapText="1" readingOrder="1"/>
    </xf>
    <xf numFmtId="0" fontId="4" fillId="7" borderId="18" xfId="0" applyFont="1" applyFill="1" applyBorder="1" applyAlignment="1">
      <alignment horizontal="left" vertical="center" readingOrder="1"/>
    </xf>
    <xf numFmtId="17" fontId="5" fillId="7" borderId="18" xfId="0" applyNumberFormat="1" applyFont="1" applyFill="1" applyBorder="1" applyAlignment="1">
      <alignment horizontal="right" vertical="center" wrapText="1" readingOrder="1"/>
    </xf>
    <xf numFmtId="0" fontId="39" fillId="7" borderId="18" xfId="0" applyFont="1" applyFill="1" applyBorder="1" applyAlignment="1">
      <alignment horizontal="left" vertical="center" readingOrder="1"/>
    </xf>
    <xf numFmtId="17" fontId="37" fillId="2" borderId="1" xfId="0" applyNumberFormat="1" applyFont="1" applyFill="1" applyBorder="1" applyAlignment="1">
      <alignment horizontal="left" vertical="center" readingOrder="1"/>
    </xf>
    <xf numFmtId="0" fontId="11" fillId="2" borderId="0" xfId="0" applyFont="1" applyFill="1" applyAlignment="1">
      <alignment horizontal="left" vertical="center" readingOrder="1"/>
    </xf>
    <xf numFmtId="10" fontId="41" fillId="0" borderId="9" xfId="7" applyNumberFormat="1" applyFont="1" applyBorder="1" applyAlignment="1">
      <alignment horizontal="left" vertical="center" indent="1" readingOrder="1"/>
    </xf>
    <xf numFmtId="0" fontId="12" fillId="2" borderId="6" xfId="0" applyFont="1" applyFill="1" applyBorder="1" applyAlignment="1">
      <alignment horizontal="center" vertical="center" wrapText="1" readingOrder="1"/>
    </xf>
    <xf numFmtId="8" fontId="11" fillId="2" borderId="7" xfId="0" applyNumberFormat="1" applyFont="1" applyFill="1" applyBorder="1" applyAlignment="1">
      <alignment horizontal="center" vertical="center" wrapText="1" readingOrder="1"/>
    </xf>
    <xf numFmtId="14" fontId="11" fillId="2" borderId="6" xfId="0" applyNumberFormat="1" applyFont="1" applyFill="1" applyBorder="1" applyAlignment="1">
      <alignment horizontal="center" vertical="center" wrapText="1" readingOrder="1"/>
    </xf>
    <xf numFmtId="4" fontId="23" fillId="6" borderId="3" xfId="4" applyNumberFormat="1" applyFont="1" applyFill="1" applyBorder="1" applyAlignment="1">
      <alignment horizontal="center"/>
    </xf>
    <xf numFmtId="2" fontId="23" fillId="6" borderId="3" xfId="0" applyNumberFormat="1" applyFont="1" applyFill="1" applyBorder="1" applyAlignment="1">
      <alignment horizontal="center"/>
    </xf>
    <xf numFmtId="14" fontId="42" fillId="0" borderId="0" xfId="0" applyNumberFormat="1" applyFont="1"/>
    <xf numFmtId="0" fontId="20" fillId="0" borderId="0" xfId="0" applyFont="1" applyAlignment="1">
      <alignment wrapText="1"/>
    </xf>
    <xf numFmtId="0" fontId="20" fillId="0" borderId="14" xfId="0" applyFont="1" applyBorder="1" applyAlignment="1">
      <alignment wrapText="1"/>
    </xf>
    <xf numFmtId="9" fontId="16" fillId="6" borderId="9" xfId="5" applyFont="1" applyFill="1" applyBorder="1" applyAlignment="1">
      <alignment horizontal="center" vertical="center" wrapText="1" readingOrder="1"/>
    </xf>
    <xf numFmtId="174" fontId="6" fillId="6" borderId="9" xfId="0" applyNumberFormat="1" applyFont="1" applyFill="1" applyBorder="1" applyAlignment="1">
      <alignment horizontal="center" vertical="center" wrapText="1" readingOrder="1"/>
    </xf>
    <xf numFmtId="175" fontId="16" fillId="6" borderId="9" xfId="0" applyNumberFormat="1" applyFont="1" applyFill="1" applyBorder="1" applyAlignment="1">
      <alignment horizontal="center" vertical="center" wrapText="1" readingOrder="1"/>
    </xf>
    <xf numFmtId="9" fontId="16" fillId="6" borderId="9" xfId="5" quotePrefix="1" applyFont="1" applyFill="1" applyBorder="1" applyAlignment="1">
      <alignment horizontal="center" vertical="center" wrapText="1" readingOrder="1"/>
    </xf>
    <xf numFmtId="0" fontId="13" fillId="4" borderId="6" xfId="0" applyFont="1" applyFill="1" applyBorder="1" applyAlignment="1">
      <alignment horizontal="center" vertical="center" wrapText="1" readingOrder="1"/>
    </xf>
    <xf numFmtId="43" fontId="6" fillId="0" borderId="9" xfId="4" applyFont="1" applyBorder="1" applyAlignment="1">
      <alignment horizontal="center" vertical="center" wrapText="1" readingOrder="1"/>
    </xf>
    <xf numFmtId="173" fontId="6" fillId="0" borderId="9" xfId="4" applyNumberFormat="1" applyFont="1" applyBorder="1" applyAlignment="1">
      <alignment horizontal="center" vertical="center" wrapText="1" readingOrder="1"/>
    </xf>
    <xf numFmtId="176" fontId="0" fillId="0" borderId="0" xfId="0" applyNumberFormat="1"/>
    <xf numFmtId="10" fontId="16" fillId="0" borderId="9" xfId="5" applyNumberFormat="1" applyFont="1" applyBorder="1" applyAlignment="1">
      <alignment horizontal="center" vertical="center" wrapText="1" readingOrder="1"/>
    </xf>
    <xf numFmtId="178" fontId="0" fillId="0" borderId="0" xfId="0" applyNumberFormat="1"/>
    <xf numFmtId="0" fontId="3" fillId="4" borderId="2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center" vertical="center" wrapText="1" readingOrder="1"/>
    </xf>
    <xf numFmtId="10" fontId="15" fillId="0" borderId="0" xfId="0" applyNumberFormat="1" applyFont="1" applyAlignment="1">
      <alignment horizontal="center" vertical="center" wrapText="1" readingOrder="1"/>
    </xf>
    <xf numFmtId="0" fontId="15" fillId="0" borderId="18" xfId="0" applyFont="1" applyBorder="1" applyAlignment="1">
      <alignment horizontal="left" vertical="center" readingOrder="1"/>
    </xf>
    <xf numFmtId="0" fontId="14" fillId="0" borderId="18" xfId="0" applyFont="1" applyBorder="1" applyAlignment="1">
      <alignment horizontal="center" vertical="center" wrapText="1" readingOrder="1"/>
    </xf>
    <xf numFmtId="10" fontId="15" fillId="0" borderId="18" xfId="0" applyNumberFormat="1" applyFont="1" applyBorder="1" applyAlignment="1">
      <alignment horizontal="center" vertical="center" wrapText="1" readingOrder="1"/>
    </xf>
    <xf numFmtId="17" fontId="11" fillId="2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left" vertical="center" readingOrder="1"/>
    </xf>
    <xf numFmtId="0" fontId="14" fillId="0" borderId="19" xfId="0" applyFont="1" applyBorder="1" applyAlignment="1">
      <alignment horizontal="center" vertical="center" wrapText="1" readingOrder="1"/>
    </xf>
    <xf numFmtId="0" fontId="4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18" xfId="0" applyFont="1" applyBorder="1" applyAlignment="1">
      <alignment horizontal="center" vertical="center" readingOrder="1"/>
    </xf>
    <xf numFmtId="179" fontId="15" fillId="0" borderId="19" xfId="0" applyNumberFormat="1" applyFont="1" applyBorder="1" applyAlignment="1">
      <alignment horizontal="center" vertical="center" wrapText="1" readingOrder="1"/>
    </xf>
    <xf numFmtId="179" fontId="17" fillId="4" borderId="20" xfId="0" applyNumberFormat="1" applyFont="1" applyFill="1" applyBorder="1" applyAlignment="1">
      <alignment horizontal="center" vertical="center" wrapText="1" readingOrder="1"/>
    </xf>
    <xf numFmtId="6" fontId="6" fillId="0" borderId="9" xfId="0" applyNumberFormat="1" applyFont="1" applyBorder="1" applyAlignment="1">
      <alignment horizontal="center" vertical="center" wrapText="1" readingOrder="1"/>
    </xf>
    <xf numFmtId="49" fontId="11" fillId="2" borderId="1" xfId="0" applyNumberFormat="1" applyFont="1" applyFill="1" applyBorder="1" applyAlignment="1">
      <alignment horizontal="center" vertical="center" wrapText="1" readingOrder="1"/>
    </xf>
    <xf numFmtId="17" fontId="11" fillId="0" borderId="0" xfId="0" applyNumberFormat="1" applyFont="1" applyAlignment="1">
      <alignment horizontal="center" vertical="center" wrapText="1" readingOrder="1"/>
    </xf>
    <xf numFmtId="17" fontId="5" fillId="0" borderId="0" xfId="0" applyNumberFormat="1" applyFont="1" applyAlignment="1">
      <alignment horizontal="right" vertical="center" wrapText="1" readingOrder="1"/>
    </xf>
    <xf numFmtId="179" fontId="15" fillId="0" borderId="0" xfId="0" applyNumberFormat="1" applyFont="1" applyAlignment="1">
      <alignment horizontal="center" vertical="center" wrapText="1" readingOrder="1"/>
    </xf>
    <xf numFmtId="179" fontId="17" fillId="0" borderId="0" xfId="0" applyNumberFormat="1" applyFont="1" applyAlignment="1">
      <alignment horizontal="center" vertical="center" wrapText="1" readingOrder="1"/>
    </xf>
    <xf numFmtId="0" fontId="13" fillId="4" borderId="21" xfId="0" applyFont="1" applyFill="1" applyBorder="1" applyAlignment="1">
      <alignment horizontal="center" vertical="center" wrapText="1" readingOrder="1"/>
    </xf>
    <xf numFmtId="165" fontId="15" fillId="0" borderId="22" xfId="0" applyNumberFormat="1" applyFont="1" applyBorder="1" applyAlignment="1">
      <alignment horizontal="center" wrapText="1" readingOrder="1"/>
    </xf>
    <xf numFmtId="0" fontId="13" fillId="4" borderId="24" xfId="0" applyFont="1" applyFill="1" applyBorder="1" applyAlignment="1">
      <alignment horizontal="center" vertical="center" wrapText="1" readingOrder="1"/>
    </xf>
    <xf numFmtId="0" fontId="0" fillId="0" borderId="23" xfId="0" applyBorder="1"/>
    <xf numFmtId="2" fontId="15" fillId="0" borderId="26" xfId="0" applyNumberFormat="1" applyFont="1" applyBorder="1" applyAlignment="1">
      <alignment horizontal="center" wrapText="1" readingOrder="1"/>
    </xf>
    <xf numFmtId="165" fontId="15" fillId="0" borderId="0" xfId="0" applyNumberFormat="1" applyFont="1" applyAlignment="1">
      <alignment horizontal="center" wrapText="1" readingOrder="1"/>
    </xf>
    <xf numFmtId="2" fontId="15" fillId="0" borderId="23" xfId="0" applyNumberFormat="1" applyFont="1" applyBorder="1" applyAlignment="1">
      <alignment horizontal="center" wrapText="1" readingOrder="1"/>
    </xf>
    <xf numFmtId="165" fontId="14" fillId="0" borderId="28" xfId="0" applyNumberFormat="1" applyFont="1" applyBorder="1" applyAlignment="1">
      <alignment horizontal="center" wrapText="1" readingOrder="1"/>
    </xf>
    <xf numFmtId="2" fontId="14" fillId="0" borderId="25" xfId="0" applyNumberFormat="1" applyFont="1" applyBorder="1" applyAlignment="1">
      <alignment horizontal="center" wrapText="1" readingOrder="1"/>
    </xf>
    <xf numFmtId="172" fontId="14" fillId="0" borderId="27" xfId="5" applyNumberFormat="1" applyFont="1" applyBorder="1" applyAlignment="1">
      <alignment horizontal="center" wrapText="1" readingOrder="1"/>
    </xf>
    <xf numFmtId="0" fontId="45" fillId="0" borderId="0" xfId="0" applyFont="1"/>
    <xf numFmtId="172" fontId="15" fillId="0" borderId="27" xfId="5" applyNumberFormat="1" applyFont="1" applyBorder="1" applyAlignment="1">
      <alignment horizontal="center" wrapText="1" readingOrder="1"/>
    </xf>
    <xf numFmtId="172" fontId="26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</cellXfs>
  <cellStyles count="8">
    <cellStyle name="Comma 2" xfId="6" xr:uid="{C886D9AE-D616-4414-863D-FD65C167A9C4}"/>
    <cellStyle name="Currency 2" xfId="1" xr:uid="{668B8B2E-8A19-4272-BF9E-B0AF6484C606}"/>
    <cellStyle name="Hiperlink" xfId="7" builtinId="8"/>
    <cellStyle name="Normal" xfId="0" builtinId="0"/>
    <cellStyle name="Normal 2" xfId="3" xr:uid="{B2A428DC-3CF6-4BED-8778-C6F4CA827378}"/>
    <cellStyle name="Normal 4" xfId="2" xr:uid="{055A25CA-EAB6-4A17-9CD2-B29A1A549DFB}"/>
    <cellStyle name="Porcentagem" xfId="5" builtinId="5"/>
    <cellStyle name="Vírgula" xfId="4" builtinId="3"/>
  </cellStyles>
  <dxfs count="0"/>
  <tableStyles count="0" defaultTableStyle="TableStyleMedium2" defaultPivotStyle="PivotStyleLight16"/>
  <colors>
    <mruColors>
      <color rgb="FF011842"/>
      <color rgb="FFB2B2B2"/>
      <color rgb="FF40B1C0"/>
      <color rgb="FF279925"/>
      <color rgb="FF279926"/>
      <color rgb="FF090122"/>
      <color rgb="FF279989"/>
      <color rgb="FFE67129"/>
      <color rgb="FF000048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18140082325275E-2"/>
          <c:y val="9.6165377424032583E-2"/>
          <c:w val="0.96702273269560313"/>
          <c:h val="0.71063448623865388"/>
        </c:manualLayout>
      </c:layout>
      <c:lineChart>
        <c:grouping val="standard"/>
        <c:varyColors val="0"/>
        <c:ser>
          <c:idx val="0"/>
          <c:order val="0"/>
          <c:tx>
            <c:strRef>
              <c:f>'Carteira Imobiliária'!$C$13</c:f>
              <c:strCache>
                <c:ptCount val="1"/>
                <c:pt idx="0">
                  <c:v>Vacância Física</c:v>
                </c:pt>
              </c:strCache>
            </c:strRef>
          </c:tx>
          <c:spPr>
            <a:ln w="28575" cap="rnd">
              <a:solidFill>
                <a:srgbClr val="40B1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'Carteira Imobiliária'!$E$11:$H$11</c:f>
              <c:numCache>
                <c:formatCode>mmm\-yy</c:formatCode>
                <c:ptCount val="4"/>
                <c:pt idx="0">
                  <c:v>45261</c:v>
                </c:pt>
                <c:pt idx="1">
                  <c:v>45292</c:v>
                </c:pt>
                <c:pt idx="2">
                  <c:v>45323</c:v>
                </c:pt>
                <c:pt idx="3">
                  <c:v>45352</c:v>
                </c:pt>
              </c:numCache>
            </c:numRef>
          </c:cat>
          <c:val>
            <c:numRef>
              <c:f>'Carteira Imobiliária'!$E$13:$H$13</c:f>
              <c:numCache>
                <c:formatCode>0.00%</c:formatCode>
                <c:ptCount val="4"/>
                <c:pt idx="0">
                  <c:v>7.3922753642755606E-2</c:v>
                </c:pt>
                <c:pt idx="1">
                  <c:v>7.143054775213746E-2</c:v>
                </c:pt>
                <c:pt idx="2">
                  <c:v>7.1537793639804559E-2</c:v>
                </c:pt>
                <c:pt idx="3">
                  <c:v>7.1537793639804559E-2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332-43B9-844F-1B9C4ED92213}"/>
            </c:ext>
          </c:extLst>
        </c:ser>
        <c:ser>
          <c:idx val="2"/>
          <c:order val="1"/>
          <c:tx>
            <c:strRef>
              <c:f>'Carteira Imobiliária'!$C$14</c:f>
              <c:strCache>
                <c:ptCount val="1"/>
                <c:pt idx="0">
                  <c:v>Vacância Financeira</c:v>
                </c:pt>
              </c:strCache>
            </c:strRef>
          </c:tx>
          <c:spPr>
            <a:ln w="28575" cap="rnd">
              <a:solidFill>
                <a:srgbClr val="0901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511542070060646E-2"/>
                  <c:y val="6.325772485731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FD-4272-AB75-9D9838DB45CD}"/>
                </c:ext>
              </c:extLst>
            </c:dLbl>
            <c:dLbl>
              <c:idx val="1"/>
              <c:layout>
                <c:manualLayout>
                  <c:x val="-5.1133628134932045E-2"/>
                  <c:y val="3.6477282312255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FD-4272-AB75-9D9838DB45CD}"/>
                </c:ext>
              </c:extLst>
            </c:dLbl>
            <c:dLbl>
              <c:idx val="2"/>
              <c:layout>
                <c:manualLayout>
                  <c:x val="-4.4511542070060625E-2"/>
                  <c:y val="5.43309106756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FD-4272-AB75-9D9838DB45CD}"/>
                </c:ext>
              </c:extLst>
            </c:dLbl>
            <c:dLbl>
              <c:idx val="3"/>
              <c:layout>
                <c:manualLayout>
                  <c:x val="-4.4511542070060625E-2"/>
                  <c:y val="4.5404096493941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FD-4272-AB75-9D9838DB45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'Carteira Imobiliária'!$E$11:$H$11</c:f>
              <c:numCache>
                <c:formatCode>mmm\-yy</c:formatCode>
                <c:ptCount val="4"/>
                <c:pt idx="0">
                  <c:v>45261</c:v>
                </c:pt>
                <c:pt idx="1">
                  <c:v>45292</c:v>
                </c:pt>
                <c:pt idx="2">
                  <c:v>45323</c:v>
                </c:pt>
                <c:pt idx="3">
                  <c:v>45352</c:v>
                </c:pt>
              </c:numCache>
            </c:numRef>
          </c:cat>
          <c:val>
            <c:numRef>
              <c:f>'Carteira Imobiliária'!$E$14:$H$14</c:f>
              <c:numCache>
                <c:formatCode>0.00%</c:formatCode>
                <c:ptCount val="4"/>
                <c:pt idx="0">
                  <c:v>6.2632755524343942E-2</c:v>
                </c:pt>
                <c:pt idx="1">
                  <c:v>5.4748808658671537E-2</c:v>
                </c:pt>
                <c:pt idx="2">
                  <c:v>6.0341344814633276E-2</c:v>
                </c:pt>
                <c:pt idx="3">
                  <c:v>6.0152684394820709E-2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32-43B9-844F-1B9C4ED92213}"/>
            </c:ext>
          </c:extLst>
        </c:ser>
        <c:ser>
          <c:idx val="1"/>
          <c:order val="2"/>
          <c:tx>
            <c:strRef>
              <c:f>'Carteira Imobiliária'!$C$15</c:f>
              <c:strCache>
                <c:ptCount val="1"/>
                <c:pt idx="0">
                  <c:v>Vacância Financeira Ajustada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Imobiliária'!$E$11:$H$11</c:f>
              <c:numCache>
                <c:formatCode>mmm\-yy</c:formatCode>
                <c:ptCount val="4"/>
                <c:pt idx="0">
                  <c:v>45261</c:v>
                </c:pt>
                <c:pt idx="1">
                  <c:v>45292</c:v>
                </c:pt>
                <c:pt idx="2">
                  <c:v>45323</c:v>
                </c:pt>
                <c:pt idx="3">
                  <c:v>45352</c:v>
                </c:pt>
              </c:numCache>
            </c:numRef>
          </c:cat>
          <c:val>
            <c:numRef>
              <c:f>'Carteira Imobiliária'!$E$15:$H$15</c:f>
              <c:numCache>
                <c:formatCode>0.00%</c:formatCode>
                <c:ptCount val="4"/>
                <c:pt idx="0">
                  <c:v>0.12076655849834149</c:v>
                </c:pt>
                <c:pt idx="1">
                  <c:v>0.1244054336367772</c:v>
                </c:pt>
                <c:pt idx="2">
                  <c:v>0.11573015300111773</c:v>
                </c:pt>
                <c:pt idx="3">
                  <c:v>0.11071609531393117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5-4F00-8F29-C90B66D64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807343"/>
        <c:axId val="1170914063"/>
      </c:line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  <c:max val="0.13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0755821613168"/>
          <c:y val="0.91875861050974239"/>
          <c:w val="0.77072686867099771"/>
          <c:h val="7.4790184721792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5413207209052E-2"/>
          <c:y val="4.7305171412782676E-2"/>
          <c:w val="0.96702273269560313"/>
          <c:h val="0.710634486238653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'Carteira Imobiliária'!$C$32</c:f>
              <c:strCache>
                <c:ptCount val="1"/>
                <c:pt idx="0">
                  <c:v>IPCA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Imobiliária'!$E$11:$H$11</c:f>
              <c:numCache>
                <c:formatCode>mmm\-yy</c:formatCode>
                <c:ptCount val="4"/>
                <c:pt idx="0">
                  <c:v>45261</c:v>
                </c:pt>
                <c:pt idx="1">
                  <c:v>45292</c:v>
                </c:pt>
                <c:pt idx="2">
                  <c:v>45323</c:v>
                </c:pt>
                <c:pt idx="3">
                  <c:v>45352</c:v>
                </c:pt>
              </c:numCache>
            </c:numRef>
          </c:cat>
          <c:val>
            <c:numRef>
              <c:f>'Carteira Imobiliária'!$E$32:$H$32</c:f>
              <c:numCache>
                <c:formatCode>0.00%</c:formatCode>
                <c:ptCount val="4"/>
                <c:pt idx="0">
                  <c:v>0.34409542036807728</c:v>
                </c:pt>
                <c:pt idx="1">
                  <c:v>0.35085145646272281</c:v>
                </c:pt>
                <c:pt idx="2">
                  <c:v>0.35305264122864216</c:v>
                </c:pt>
                <c:pt idx="3">
                  <c:v>0.35486628924939284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B-41A5-9864-2A299D161BA5}"/>
            </c:ext>
          </c:extLst>
        </c:ser>
        <c:ser>
          <c:idx val="2"/>
          <c:order val="1"/>
          <c:tx>
            <c:strRef>
              <c:f>'Carteira Imobiliária'!$C$31</c:f>
              <c:strCache>
                <c:ptCount val="1"/>
                <c:pt idx="0">
                  <c:v>IGP-M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Imobiliária'!$E$11:$H$11</c:f>
              <c:numCache>
                <c:formatCode>mmm\-yy</c:formatCode>
                <c:ptCount val="4"/>
                <c:pt idx="0">
                  <c:v>45261</c:v>
                </c:pt>
                <c:pt idx="1">
                  <c:v>45292</c:v>
                </c:pt>
                <c:pt idx="2">
                  <c:v>45323</c:v>
                </c:pt>
                <c:pt idx="3">
                  <c:v>45352</c:v>
                </c:pt>
              </c:numCache>
            </c:numRef>
          </c:cat>
          <c:val>
            <c:numRef>
              <c:f>'Carteira Imobiliária'!$E$31:$H$31</c:f>
              <c:numCache>
                <c:formatCode>0.00%</c:formatCode>
                <c:ptCount val="4"/>
                <c:pt idx="0">
                  <c:v>0.63950892010601645</c:v>
                </c:pt>
                <c:pt idx="1">
                  <c:v>0.63257982195997853</c:v>
                </c:pt>
                <c:pt idx="2">
                  <c:v>0.63027590525988164</c:v>
                </c:pt>
                <c:pt idx="3">
                  <c:v>0.62851771750815877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B-41A5-9864-2A299D161BA5}"/>
            </c:ext>
          </c:extLst>
        </c:ser>
        <c:ser>
          <c:idx val="1"/>
          <c:order val="2"/>
          <c:tx>
            <c:strRef>
              <c:f>'Carteira Imobiliária'!$C$33</c:f>
              <c:strCache>
                <c:ptCount val="1"/>
                <c:pt idx="0">
                  <c:v>INPC</c:v>
                </c:pt>
              </c:strCache>
            </c:strRef>
          </c:tx>
          <c:spPr>
            <a:solidFill>
              <a:srgbClr val="01184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26228537302371E-3"/>
                  <c:y val="-3.98879090430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34-46B9-ADF7-393A4E79C03B}"/>
                </c:ext>
              </c:extLst>
            </c:dLbl>
            <c:dLbl>
              <c:idx val="1"/>
              <c:layout>
                <c:manualLayout>
                  <c:x val="0"/>
                  <c:y val="-3.102392925567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4-46B9-ADF7-393A4E79C03B}"/>
                </c:ext>
              </c:extLst>
            </c:dLbl>
            <c:dLbl>
              <c:idx val="2"/>
              <c:layout>
                <c:manualLayout>
                  <c:x val="0"/>
                  <c:y val="-2.2159949468335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4-46B9-ADF7-393A4E79C03B}"/>
                </c:ext>
              </c:extLst>
            </c:dLbl>
            <c:dLbl>
              <c:idx val="3"/>
              <c:layout>
                <c:manualLayout>
                  <c:x val="-9.6293933972011284E-17"/>
                  <c:y val="-3.102392925567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4-46B9-ADF7-393A4E79C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'Carteira Imobiliária'!$E$33:$H$33</c:f>
              <c:numCache>
                <c:formatCode>0.00%</c:formatCode>
                <c:ptCount val="4"/>
                <c:pt idx="0">
                  <c:v>1.6395659525906367E-2</c:v>
                </c:pt>
                <c:pt idx="1">
                  <c:v>1.6568721577298755E-2</c:v>
                </c:pt>
                <c:pt idx="2">
                  <c:v>1.6671453511476208E-2</c:v>
                </c:pt>
                <c:pt idx="3">
                  <c:v>1.6615993242448522E-2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4-46B9-ADF7-393A4E79C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577992602108131E-2"/>
          <c:y val="4.2863338439692499E-2"/>
          <c:w val="0.96702273269560313"/>
          <c:h val="0.710634486238653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'Carteira Imobiliária'!$C$37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Imobiliária'!$E$11:$H$11</c:f>
              <c:numCache>
                <c:formatCode>mmm\-yy</c:formatCode>
                <c:ptCount val="4"/>
                <c:pt idx="0">
                  <c:v>45261</c:v>
                </c:pt>
                <c:pt idx="1">
                  <c:v>45292</c:v>
                </c:pt>
                <c:pt idx="2">
                  <c:v>45323</c:v>
                </c:pt>
                <c:pt idx="3">
                  <c:v>45352</c:v>
                </c:pt>
              </c:numCache>
            </c:numRef>
          </c:cat>
          <c:val>
            <c:numRef>
              <c:f>'Carteira Imobiliária'!$E$37:$H$37</c:f>
              <c:numCache>
                <c:formatCode>0.00%</c:formatCode>
                <c:ptCount val="4"/>
                <c:pt idx="0">
                  <c:v>0.38846705291874745</c:v>
                </c:pt>
                <c:pt idx="1">
                  <c:v>0.3821884153452641</c:v>
                </c:pt>
                <c:pt idx="2">
                  <c:v>0.37835776499890422</c:v>
                </c:pt>
                <c:pt idx="3">
                  <c:v>0.37743762342127229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A-447C-BE68-7DF9F60C2161}"/>
            </c:ext>
          </c:extLst>
        </c:ser>
        <c:ser>
          <c:idx val="0"/>
          <c:order val="1"/>
          <c:tx>
            <c:strRef>
              <c:f>'Carteira Imobiliária'!$C$38</c:f>
              <c:strCache>
                <c:ptCount val="1"/>
                <c:pt idx="0">
                  <c:v>RJ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Imobiliária'!$E$11:$H$11</c:f>
              <c:numCache>
                <c:formatCode>mmm\-yy</c:formatCode>
                <c:ptCount val="4"/>
                <c:pt idx="0">
                  <c:v>45261</c:v>
                </c:pt>
                <c:pt idx="1">
                  <c:v>45292</c:v>
                </c:pt>
                <c:pt idx="2">
                  <c:v>45323</c:v>
                </c:pt>
                <c:pt idx="3">
                  <c:v>45352</c:v>
                </c:pt>
              </c:numCache>
            </c:numRef>
          </c:cat>
          <c:val>
            <c:numRef>
              <c:f>'Carteira Imobiliária'!$E$38:$H$38</c:f>
              <c:numCache>
                <c:formatCode>0.00%</c:formatCode>
                <c:ptCount val="4"/>
                <c:pt idx="0">
                  <c:v>0.6115329470812525</c:v>
                </c:pt>
                <c:pt idx="1">
                  <c:v>0.61781158465473585</c:v>
                </c:pt>
                <c:pt idx="2">
                  <c:v>0.62164223500109572</c:v>
                </c:pt>
                <c:pt idx="3">
                  <c:v>0.62256237657872759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A-447C-BE68-7DF9F60C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29013966520268E-3"/>
          <c:y val="3.9699420888385161E-3"/>
          <c:w val="0.98742316426006882"/>
          <c:h val="0.7632152856484859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'Carteira Imobiliária'!$C$42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93114159248305E-2"/>
                  <c:y val="-3.570799296711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12-4D19-9EF3-FD2E3A0E016F}"/>
                </c:ext>
              </c:extLst>
            </c:dLbl>
            <c:dLbl>
              <c:idx val="2"/>
              <c:layout>
                <c:manualLayout>
                  <c:x val="0"/>
                  <c:y val="-1.367511866701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12-4D19-9EF3-FD2E3A0E0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Imobiliária'!$E$40:$I$40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 +</c:v>
                </c:pt>
              </c:strCache>
            </c:strRef>
          </c:cat>
          <c:val>
            <c:numRef>
              <c:f>'Carteira Imobiliária'!$E$42:$I$42</c:f>
              <c:numCache>
                <c:formatCode>0.00%</c:formatCode>
                <c:ptCount val="5"/>
                <c:pt idx="0">
                  <c:v>3.6830682077779189E-2</c:v>
                </c:pt>
                <c:pt idx="1">
                  <c:v>2.7422327731450313E-2</c:v>
                </c:pt>
                <c:pt idx="2">
                  <c:v>9.7533934331436867E-2</c:v>
                </c:pt>
                <c:pt idx="3">
                  <c:v>7.8011931993842237E-2</c:v>
                </c:pt>
                <c:pt idx="4">
                  <c:v>0.13900873962560559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D19-9EF3-FD2E3A0E016F}"/>
            </c:ext>
          </c:extLst>
        </c:ser>
        <c:ser>
          <c:idx val="0"/>
          <c:order val="1"/>
          <c:tx>
            <c:strRef>
              <c:f>'Carteira Imobiliária'!$C$43</c:f>
              <c:strCache>
                <c:ptCount val="1"/>
                <c:pt idx="0">
                  <c:v>RJ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054324904621056E-2"/>
                  <c:y val="-7.1415985934237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12-4D19-9EF3-FD2E3A0E016F}"/>
                </c:ext>
              </c:extLst>
            </c:dLbl>
            <c:dLbl>
              <c:idx val="1"/>
              <c:layout>
                <c:manualLayout>
                  <c:x val="2.5615916560689585E-3"/>
                  <c:y val="-1.0535274920902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12-4D19-9EF3-FD2E3A0E016F}"/>
                </c:ext>
              </c:extLst>
            </c:dLbl>
            <c:dLbl>
              <c:idx val="2"/>
              <c:layout>
                <c:manualLayout>
                  <c:x val="-5.1231833121381052E-3"/>
                  <c:y val="-5.3561989450677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2-4D19-9EF3-FD2E3A0E016F}"/>
                </c:ext>
              </c:extLst>
            </c:dLbl>
            <c:dLbl>
              <c:idx val="4"/>
              <c:layout>
                <c:manualLayout>
                  <c:x val="-1.8784788474359949E-16"/>
                  <c:y val="-5.2676374604512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12-4D19-9EF3-FD2E3A0E0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Imobiliária'!$E$40:$I$40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 +</c:v>
                </c:pt>
              </c:strCache>
            </c:strRef>
          </c:cat>
          <c:val>
            <c:numRef>
              <c:f>'Carteira Imobiliária'!$E$43:$I$43</c:f>
              <c:numCache>
                <c:formatCode>0.00%</c:formatCode>
                <c:ptCount val="5"/>
                <c:pt idx="0">
                  <c:v>0</c:v>
                </c:pt>
                <c:pt idx="1">
                  <c:v>0.14749372866108976</c:v>
                </c:pt>
                <c:pt idx="2">
                  <c:v>0.17187605920674789</c:v>
                </c:pt>
                <c:pt idx="3">
                  <c:v>3.4812080284471164E-2</c:v>
                </c:pt>
                <c:pt idx="4">
                  <c:v>0.26701051608757709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D19-9EF3-FD2E3A0E0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catAx>
        <c:axId val="123380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Algn val="ctr"/>
        <c:lblOffset val="100"/>
        <c:noMultiLvlLbl val="0"/>
      </c:cat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28362385725789"/>
          <c:y val="0.90443452745613673"/>
          <c:w val="0.32546373381230392"/>
          <c:h val="8.8266109430813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29013966520268E-3"/>
          <c:y val="3.9699420888385161E-3"/>
          <c:w val="0.98742316426006882"/>
          <c:h val="0.7632152856484859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'Carteira Imobiliária'!$C$48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Imobiliária'!$E$40:$H$40</c:f>
              <c:strCach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strCache>
            </c:strRef>
          </c:cat>
          <c:val>
            <c:numRef>
              <c:f>'Carteira Imobiliária'!$E$48:$H$48</c:f>
              <c:numCache>
                <c:formatCode>0.00%</c:formatCode>
                <c:ptCount val="4"/>
                <c:pt idx="0">
                  <c:v>5.2054802298590115E-2</c:v>
                </c:pt>
                <c:pt idx="1">
                  <c:v>0.10189295106084986</c:v>
                </c:pt>
                <c:pt idx="2">
                  <c:v>3.43467055772156E-2</c:v>
                </c:pt>
                <c:pt idx="3">
                  <c:v>5.247991680418544E-3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3-4686-B594-F9C8BDAF666E}"/>
            </c:ext>
          </c:extLst>
        </c:ser>
        <c:ser>
          <c:idx val="0"/>
          <c:order val="1"/>
          <c:tx>
            <c:strRef>
              <c:f>'Carteira Imobiliária'!$C$49</c:f>
              <c:strCache>
                <c:ptCount val="1"/>
                <c:pt idx="0">
                  <c:v>RJ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0535274920902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C3-4686-B594-F9C8BDAF666E}"/>
                </c:ext>
              </c:extLst>
            </c:dLbl>
            <c:dLbl>
              <c:idx val="3"/>
              <c:layout>
                <c:manualLayout>
                  <c:x val="-9.3923942371799747E-17"/>
                  <c:y val="-1.0535274920902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C3-4686-B594-F9C8BDAF6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Imobiliária'!$E$40:$H$40</c:f>
              <c:strCach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strCache>
            </c:strRef>
          </c:cat>
          <c:val>
            <c:numRef>
              <c:f>'Carteira Imobiliária'!$E$49:$H$49</c:f>
              <c:numCache>
                <c:formatCode>0.00%</c:formatCode>
                <c:ptCount val="4"/>
                <c:pt idx="0">
                  <c:v>3.0103253727541534E-2</c:v>
                </c:pt>
                <c:pt idx="1">
                  <c:v>3.2535468503862269E-2</c:v>
                </c:pt>
                <c:pt idx="2">
                  <c:v>3.5947180243261365E-2</c:v>
                </c:pt>
                <c:pt idx="3">
                  <c:v>1.1049766416449121E-2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C3-4686-B594-F9C8BDAF6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catAx>
        <c:axId val="123380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Algn val="ctr"/>
        <c:lblOffset val="100"/>
        <c:noMultiLvlLbl val="0"/>
      </c:cat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28362385725789"/>
          <c:y val="0.90443452745613673"/>
          <c:w val="0.32546373381230392"/>
          <c:h val="8.8266109430813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86-49AC-8765-F3ABD3D980D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86-49AC-8765-F3ABD3D980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386-49AC-8765-F3ABD3D980D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386-49AC-8765-F3ABD3D980D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86-49AC-8765-F3ABD3D980D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4386-49AC-8765-F3ABD3D9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 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Mercado'!$C$33:$C$107</c:f>
              <c:numCache>
                <c:formatCode>m/d/yyyy</c:formatCode>
                <c:ptCount val="75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</c:numCache>
            </c:numRef>
          </c:cat>
          <c:val>
            <c:numRef>
              <c:f>'Dados de Mercado'!$G$33:$G$107</c:f>
              <c:numCache>
                <c:formatCode>#,##0.00</c:formatCode>
                <c:ptCount val="75"/>
                <c:pt idx="0">
                  <c:v>1707991.1030000001</c:v>
                </c:pt>
                <c:pt idx="1">
                  <c:v>1707991.1030000001</c:v>
                </c:pt>
                <c:pt idx="2">
                  <c:v>1707991.1030000001</c:v>
                </c:pt>
                <c:pt idx="3">
                  <c:v>1707991.1030000001</c:v>
                </c:pt>
                <c:pt idx="4">
                  <c:v>1707991.1030000001</c:v>
                </c:pt>
                <c:pt idx="5">
                  <c:v>1707991.1030000001</c:v>
                </c:pt>
                <c:pt idx="6">
                  <c:v>1707991.1030000001</c:v>
                </c:pt>
                <c:pt idx="7">
                  <c:v>1707991.1030000001</c:v>
                </c:pt>
                <c:pt idx="8">
                  <c:v>1707991.1030000001</c:v>
                </c:pt>
                <c:pt idx="9">
                  <c:v>1707991.1030000001</c:v>
                </c:pt>
                <c:pt idx="10">
                  <c:v>1707991.1030000001</c:v>
                </c:pt>
                <c:pt idx="11">
                  <c:v>1707991.1030000001</c:v>
                </c:pt>
                <c:pt idx="12">
                  <c:v>1707991.1030000001</c:v>
                </c:pt>
                <c:pt idx="13">
                  <c:v>1707991.1030000001</c:v>
                </c:pt>
                <c:pt idx="14">
                  <c:v>1707991.1030000001</c:v>
                </c:pt>
                <c:pt idx="15">
                  <c:v>1707991.1030000001</c:v>
                </c:pt>
                <c:pt idx="16">
                  <c:v>1707991.1030000001</c:v>
                </c:pt>
                <c:pt idx="17">
                  <c:v>1707991.1030000001</c:v>
                </c:pt>
                <c:pt idx="18">
                  <c:v>1707991.1030000001</c:v>
                </c:pt>
                <c:pt idx="19">
                  <c:v>1707991.1030000001</c:v>
                </c:pt>
                <c:pt idx="20">
                  <c:v>2232355.6166666667</c:v>
                </c:pt>
                <c:pt idx="21">
                  <c:v>2232355.6166666667</c:v>
                </c:pt>
                <c:pt idx="22">
                  <c:v>2232355.6166666667</c:v>
                </c:pt>
                <c:pt idx="23">
                  <c:v>2232355.6166666667</c:v>
                </c:pt>
                <c:pt idx="24">
                  <c:v>2232355.6166666667</c:v>
                </c:pt>
                <c:pt idx="25">
                  <c:v>2232355.6166666667</c:v>
                </c:pt>
                <c:pt idx="26">
                  <c:v>2232355.6166666667</c:v>
                </c:pt>
                <c:pt idx="27">
                  <c:v>2232355.6166666667</c:v>
                </c:pt>
                <c:pt idx="28">
                  <c:v>2232355.6166666667</c:v>
                </c:pt>
                <c:pt idx="29">
                  <c:v>2232355.6166666667</c:v>
                </c:pt>
                <c:pt idx="30">
                  <c:v>2232355.6166666667</c:v>
                </c:pt>
                <c:pt idx="31">
                  <c:v>2232355.6166666667</c:v>
                </c:pt>
                <c:pt idx="32">
                  <c:v>2232355.6166666667</c:v>
                </c:pt>
                <c:pt idx="33">
                  <c:v>2232355.6166666667</c:v>
                </c:pt>
                <c:pt idx="34">
                  <c:v>2232355.6166666667</c:v>
                </c:pt>
                <c:pt idx="35">
                  <c:v>2232355.6166666667</c:v>
                </c:pt>
                <c:pt idx="36">
                  <c:v>2232355.6166666667</c:v>
                </c:pt>
                <c:pt idx="37">
                  <c:v>2232355.6166666667</c:v>
                </c:pt>
                <c:pt idx="38">
                  <c:v>2232355.6166666667</c:v>
                </c:pt>
                <c:pt idx="39">
                  <c:v>1811170.47</c:v>
                </c:pt>
                <c:pt idx="40">
                  <c:v>1811170.47</c:v>
                </c:pt>
                <c:pt idx="41">
                  <c:v>1811170.47</c:v>
                </c:pt>
                <c:pt idx="42">
                  <c:v>1811170.47</c:v>
                </c:pt>
                <c:pt idx="43">
                  <c:v>1811170.47</c:v>
                </c:pt>
                <c:pt idx="44">
                  <c:v>1811170.47</c:v>
                </c:pt>
                <c:pt idx="45">
                  <c:v>1811170.47</c:v>
                </c:pt>
                <c:pt idx="46">
                  <c:v>1811170.47</c:v>
                </c:pt>
                <c:pt idx="47">
                  <c:v>1811170.47</c:v>
                </c:pt>
                <c:pt idx="48">
                  <c:v>1811170.47</c:v>
                </c:pt>
                <c:pt idx="49">
                  <c:v>1811170.47</c:v>
                </c:pt>
                <c:pt idx="50">
                  <c:v>1811170.47</c:v>
                </c:pt>
                <c:pt idx="51">
                  <c:v>1811170.47</c:v>
                </c:pt>
                <c:pt idx="52">
                  <c:v>1811170.47</c:v>
                </c:pt>
                <c:pt idx="53">
                  <c:v>1811170.47</c:v>
                </c:pt>
                <c:pt idx="54">
                  <c:v>1811170.47</c:v>
                </c:pt>
                <c:pt idx="55">
                  <c:v>1811170.47</c:v>
                </c:pt>
                <c:pt idx="56">
                  <c:v>1811170.47</c:v>
                </c:pt>
                <c:pt idx="57">
                  <c:v>1811170.47</c:v>
                </c:pt>
                <c:pt idx="58">
                  <c:v>1811170.47</c:v>
                </c:pt>
                <c:pt idx="59">
                  <c:v>1811170.47</c:v>
                </c:pt>
                <c:pt idx="60">
                  <c:v>1811170.47</c:v>
                </c:pt>
                <c:pt idx="61">
                  <c:v>1344466.37</c:v>
                </c:pt>
                <c:pt idx="62">
                  <c:v>1344466.37</c:v>
                </c:pt>
                <c:pt idx="63">
                  <c:v>1344466.37</c:v>
                </c:pt>
                <c:pt idx="64">
                  <c:v>1344466.37</c:v>
                </c:pt>
                <c:pt idx="65">
                  <c:v>1344466.37</c:v>
                </c:pt>
                <c:pt idx="66">
                  <c:v>1344466.37</c:v>
                </c:pt>
                <c:pt idx="67">
                  <c:v>1344466.37</c:v>
                </c:pt>
                <c:pt idx="68">
                  <c:v>1344466.37</c:v>
                </c:pt>
                <c:pt idx="69">
                  <c:v>1344466.37</c:v>
                </c:pt>
                <c:pt idx="70">
                  <c:v>1344466.37</c:v>
                </c:pt>
                <c:pt idx="71">
                  <c:v>1344466.37</c:v>
                </c:pt>
                <c:pt idx="72">
                  <c:v>1344466.37</c:v>
                </c:pt>
                <c:pt idx="73">
                  <c:v>1344466.37</c:v>
                </c:pt>
                <c:pt idx="74">
                  <c:v>1344466.37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4472C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'Dados de Mercado'!$H$33:$H$107</c:f>
              <c:numCache>
                <c:formatCode>[$-416]mmm\-yy;@</c:formatCode>
                <c:ptCount val="75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</c:numCache>
            </c:numRef>
          </c:cat>
          <c:val>
            <c:numRef>
              <c:f>'Dados de Mercado'!$D$33:$D$107</c:f>
              <c:numCache>
                <c:formatCode>#,##0.00</c:formatCode>
                <c:ptCount val="75"/>
                <c:pt idx="0">
                  <c:v>110.3</c:v>
                </c:pt>
                <c:pt idx="1">
                  <c:v>109.02</c:v>
                </c:pt>
                <c:pt idx="2">
                  <c:v>109.01</c:v>
                </c:pt>
                <c:pt idx="3">
                  <c:v>109.62</c:v>
                </c:pt>
                <c:pt idx="4">
                  <c:v>109.7</c:v>
                </c:pt>
                <c:pt idx="5">
                  <c:v>110</c:v>
                </c:pt>
                <c:pt idx="6">
                  <c:v>108.79</c:v>
                </c:pt>
                <c:pt idx="7">
                  <c:v>108.78</c:v>
                </c:pt>
                <c:pt idx="8">
                  <c:v>109.14</c:v>
                </c:pt>
                <c:pt idx="9">
                  <c:v>108.6</c:v>
                </c:pt>
                <c:pt idx="10">
                  <c:v>108.99</c:v>
                </c:pt>
                <c:pt idx="11">
                  <c:v>109.1</c:v>
                </c:pt>
                <c:pt idx="12">
                  <c:v>109.99</c:v>
                </c:pt>
                <c:pt idx="13">
                  <c:v>111</c:v>
                </c:pt>
                <c:pt idx="14">
                  <c:v>110.57</c:v>
                </c:pt>
                <c:pt idx="15">
                  <c:v>112.93</c:v>
                </c:pt>
                <c:pt idx="16">
                  <c:v>109.9</c:v>
                </c:pt>
                <c:pt idx="17">
                  <c:v>110</c:v>
                </c:pt>
                <c:pt idx="18">
                  <c:v>109.7</c:v>
                </c:pt>
                <c:pt idx="19">
                  <c:v>108.88</c:v>
                </c:pt>
                <c:pt idx="20">
                  <c:v>110.6</c:v>
                </c:pt>
                <c:pt idx="21">
                  <c:v>109.86</c:v>
                </c:pt>
                <c:pt idx="22">
                  <c:v>109.09</c:v>
                </c:pt>
                <c:pt idx="23">
                  <c:v>109.76</c:v>
                </c:pt>
                <c:pt idx="24">
                  <c:v>110.34</c:v>
                </c:pt>
                <c:pt idx="25">
                  <c:v>109.81</c:v>
                </c:pt>
                <c:pt idx="26">
                  <c:v>108.89</c:v>
                </c:pt>
                <c:pt idx="27">
                  <c:v>108.9</c:v>
                </c:pt>
                <c:pt idx="28">
                  <c:v>107.1</c:v>
                </c:pt>
                <c:pt idx="29">
                  <c:v>106.55</c:v>
                </c:pt>
                <c:pt idx="30">
                  <c:v>107.66</c:v>
                </c:pt>
                <c:pt idx="31">
                  <c:v>107.95</c:v>
                </c:pt>
                <c:pt idx="32">
                  <c:v>107.89</c:v>
                </c:pt>
                <c:pt idx="33">
                  <c:v>107.85</c:v>
                </c:pt>
                <c:pt idx="34">
                  <c:v>109.29</c:v>
                </c:pt>
                <c:pt idx="35">
                  <c:v>109.39</c:v>
                </c:pt>
                <c:pt idx="36">
                  <c:v>109.42</c:v>
                </c:pt>
                <c:pt idx="37">
                  <c:v>110</c:v>
                </c:pt>
                <c:pt idx="38">
                  <c:v>109.85</c:v>
                </c:pt>
                <c:pt idx="39">
                  <c:v>109.99</c:v>
                </c:pt>
                <c:pt idx="40">
                  <c:v>109.47</c:v>
                </c:pt>
                <c:pt idx="41">
                  <c:v>109.4</c:v>
                </c:pt>
                <c:pt idx="42">
                  <c:v>109.25</c:v>
                </c:pt>
                <c:pt idx="43">
                  <c:v>110.36</c:v>
                </c:pt>
                <c:pt idx="44">
                  <c:v>110.5</c:v>
                </c:pt>
                <c:pt idx="45">
                  <c:v>110.48</c:v>
                </c:pt>
                <c:pt idx="46">
                  <c:v>110.7</c:v>
                </c:pt>
                <c:pt idx="47">
                  <c:v>110.88</c:v>
                </c:pt>
                <c:pt idx="48">
                  <c:v>110.7</c:v>
                </c:pt>
                <c:pt idx="49">
                  <c:v>110.85</c:v>
                </c:pt>
                <c:pt idx="50">
                  <c:v>110.99</c:v>
                </c:pt>
                <c:pt idx="51">
                  <c:v>110.79</c:v>
                </c:pt>
                <c:pt idx="52">
                  <c:v>111.49</c:v>
                </c:pt>
                <c:pt idx="53">
                  <c:v>111</c:v>
                </c:pt>
                <c:pt idx="54">
                  <c:v>110.65</c:v>
                </c:pt>
                <c:pt idx="55">
                  <c:v>110.2</c:v>
                </c:pt>
                <c:pt idx="56">
                  <c:v>109.18</c:v>
                </c:pt>
                <c:pt idx="57">
                  <c:v>106.68</c:v>
                </c:pt>
                <c:pt idx="58">
                  <c:v>107.69</c:v>
                </c:pt>
                <c:pt idx="59">
                  <c:v>107.64</c:v>
                </c:pt>
                <c:pt idx="60">
                  <c:v>106.25</c:v>
                </c:pt>
                <c:pt idx="61">
                  <c:v>108</c:v>
                </c:pt>
                <c:pt idx="62">
                  <c:v>106.4</c:v>
                </c:pt>
                <c:pt idx="63">
                  <c:v>106.8</c:v>
                </c:pt>
                <c:pt idx="64">
                  <c:v>106.95</c:v>
                </c:pt>
                <c:pt idx="65">
                  <c:v>106.75</c:v>
                </c:pt>
                <c:pt idx="66">
                  <c:v>104.67</c:v>
                </c:pt>
                <c:pt idx="67">
                  <c:v>105.61</c:v>
                </c:pt>
                <c:pt idx="68">
                  <c:v>105.02</c:v>
                </c:pt>
                <c:pt idx="69">
                  <c:v>105</c:v>
                </c:pt>
                <c:pt idx="70">
                  <c:v>105.1</c:v>
                </c:pt>
                <c:pt idx="71">
                  <c:v>105</c:v>
                </c:pt>
                <c:pt idx="72">
                  <c:v>104.6</c:v>
                </c:pt>
                <c:pt idx="73">
                  <c:v>104</c:v>
                </c:pt>
                <c:pt idx="74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C-4775-9B9E-436D6B62D53E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Mercado'!$H$33:$H$107</c:f>
              <c:numCache>
                <c:formatCode>[$-416]mmm\-yy;@</c:formatCode>
                <c:ptCount val="75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</c:numCache>
            </c:numRef>
          </c:cat>
          <c:val>
            <c:numRef>
              <c:f>'Dados de Mercado'!$F$33:$F$107</c:f>
              <c:numCache>
                <c:formatCode>0.00</c:formatCode>
                <c:ptCount val="75"/>
                <c:pt idx="0">
                  <c:v>100.849029</c:v>
                </c:pt>
                <c:pt idx="1">
                  <c:v>102.0724002</c:v>
                </c:pt>
                <c:pt idx="2">
                  <c:v>102.00892399999999</c:v>
                </c:pt>
                <c:pt idx="3">
                  <c:v>101.76381809999999</c:v>
                </c:pt>
                <c:pt idx="4">
                  <c:v>101.7092869</c:v>
                </c:pt>
                <c:pt idx="5">
                  <c:v>101.6547647</c:v>
                </c:pt>
                <c:pt idx="6">
                  <c:v>101.60285639999999</c:v>
                </c:pt>
                <c:pt idx="7">
                  <c:v>101.5472893</c:v>
                </c:pt>
                <c:pt idx="8">
                  <c:v>101.5090541</c:v>
                </c:pt>
                <c:pt idx="9">
                  <c:v>101.4534987</c:v>
                </c:pt>
                <c:pt idx="10">
                  <c:v>101.3979449</c:v>
                </c:pt>
                <c:pt idx="11">
                  <c:v>101.35118079999999</c:v>
                </c:pt>
                <c:pt idx="12">
                  <c:v>101.2952322</c:v>
                </c:pt>
                <c:pt idx="13">
                  <c:v>101.23929459999999</c:v>
                </c:pt>
                <c:pt idx="14">
                  <c:v>101.1743254</c:v>
                </c:pt>
                <c:pt idx="15">
                  <c:v>101.12321780000001</c:v>
                </c:pt>
                <c:pt idx="16">
                  <c:v>101.0669573</c:v>
                </c:pt>
                <c:pt idx="17">
                  <c:v>101.0374482</c:v>
                </c:pt>
                <c:pt idx="18">
                  <c:v>100.98316149999999</c:v>
                </c:pt>
                <c:pt idx="19">
                  <c:v>100.9271213</c:v>
                </c:pt>
                <c:pt idx="20">
                  <c:v>100.87255450000001</c:v>
                </c:pt>
                <c:pt idx="21">
                  <c:v>101.78029189999999</c:v>
                </c:pt>
                <c:pt idx="22">
                  <c:v>101.71389050000001</c:v>
                </c:pt>
                <c:pt idx="23">
                  <c:v>101.65642649999999</c:v>
                </c:pt>
                <c:pt idx="24">
                  <c:v>101.61437960000001</c:v>
                </c:pt>
                <c:pt idx="25">
                  <c:v>101.5715496</c:v>
                </c:pt>
                <c:pt idx="26">
                  <c:v>101.51412139999999</c:v>
                </c:pt>
                <c:pt idx="27">
                  <c:v>101.4566998</c:v>
                </c:pt>
                <c:pt idx="28">
                  <c:v>101.3992909</c:v>
                </c:pt>
                <c:pt idx="29">
                  <c:v>101.3418716</c:v>
                </c:pt>
                <c:pt idx="30">
                  <c:v>101.2844946</c:v>
                </c:pt>
                <c:pt idx="31">
                  <c:v>101.2267265</c:v>
                </c:pt>
                <c:pt idx="32">
                  <c:v>101.16896130000001</c:v>
                </c:pt>
                <c:pt idx="33">
                  <c:v>101.1112155</c:v>
                </c:pt>
                <c:pt idx="34">
                  <c:v>101.06346720000001</c:v>
                </c:pt>
                <c:pt idx="35">
                  <c:v>101.0047907</c:v>
                </c:pt>
                <c:pt idx="36">
                  <c:v>100.9503057</c:v>
                </c:pt>
                <c:pt idx="37">
                  <c:v>100.8916778</c:v>
                </c:pt>
                <c:pt idx="38">
                  <c:v>100.83406530000001</c:v>
                </c:pt>
                <c:pt idx="39">
                  <c:v>100.7744624</c:v>
                </c:pt>
                <c:pt idx="40">
                  <c:v>100.62693729999999</c:v>
                </c:pt>
                <c:pt idx="41">
                  <c:v>100.6311346</c:v>
                </c:pt>
                <c:pt idx="42">
                  <c:v>100.61011360000001</c:v>
                </c:pt>
                <c:pt idx="43">
                  <c:v>100.5891025</c:v>
                </c:pt>
                <c:pt idx="44">
                  <c:v>100.5719709</c:v>
                </c:pt>
                <c:pt idx="45">
                  <c:v>100.50914160000001</c:v>
                </c:pt>
                <c:pt idx="46">
                  <c:v>100.4665395</c:v>
                </c:pt>
                <c:pt idx="47">
                  <c:v>100.44554719999999</c:v>
                </c:pt>
                <c:pt idx="48">
                  <c:v>100.42456489999999</c:v>
                </c:pt>
                <c:pt idx="49">
                  <c:v>100.4035926</c:v>
                </c:pt>
                <c:pt idx="50">
                  <c:v>100.3828671</c:v>
                </c:pt>
                <c:pt idx="51">
                  <c:v>100.3618939</c:v>
                </c:pt>
                <c:pt idx="52">
                  <c:v>100.34093249999999</c:v>
                </c:pt>
                <c:pt idx="53">
                  <c:v>100.3197527</c:v>
                </c:pt>
                <c:pt idx="54">
                  <c:v>100.2570226</c:v>
                </c:pt>
                <c:pt idx="55">
                  <c:v>100.0594151</c:v>
                </c:pt>
                <c:pt idx="56">
                  <c:v>100.038314</c:v>
                </c:pt>
                <c:pt idx="57">
                  <c:v>100.0171898</c:v>
                </c:pt>
                <c:pt idx="58">
                  <c:v>99.995979399999996</c:v>
                </c:pt>
                <c:pt idx="59">
                  <c:v>99.974863999999997</c:v>
                </c:pt>
                <c:pt idx="60">
                  <c:v>99.954075900000007</c:v>
                </c:pt>
                <c:pt idx="61">
                  <c:v>99.911974900000004</c:v>
                </c:pt>
                <c:pt idx="62">
                  <c:v>100.3936578</c:v>
                </c:pt>
                <c:pt idx="63">
                  <c:v>100.5467554</c:v>
                </c:pt>
                <c:pt idx="64">
                  <c:v>100.5126147</c:v>
                </c:pt>
                <c:pt idx="65">
                  <c:v>100.478488</c:v>
                </c:pt>
                <c:pt idx="66">
                  <c:v>100.4443749</c:v>
                </c:pt>
                <c:pt idx="67">
                  <c:v>100.4175711</c:v>
                </c:pt>
                <c:pt idx="68">
                  <c:v>100.3834861</c:v>
                </c:pt>
                <c:pt idx="69">
                  <c:v>100.34936519999999</c:v>
                </c:pt>
                <c:pt idx="70">
                  <c:v>100.3152582</c:v>
                </c:pt>
                <c:pt idx="71">
                  <c:v>100.27957499999999</c:v>
                </c:pt>
                <c:pt idx="72">
                  <c:v>100.2439068</c:v>
                </c:pt>
                <c:pt idx="73">
                  <c:v>100.2082534</c:v>
                </c:pt>
                <c:pt idx="74">
                  <c:v>100.1726153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1"/>
        <c:majorTimeUnit val="months"/>
        <c:minorUnit val="1"/>
        <c:minorTimeUnit val="days"/>
      </c:dateAx>
      <c:valAx>
        <c:axId val="255309696"/>
        <c:scaling>
          <c:orientation val="minMax"/>
          <c:max val="115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  <c:majorUnit val="2"/>
      </c:valAx>
      <c:valAx>
        <c:axId val="295465472"/>
        <c:scaling>
          <c:orientation val="minMax"/>
          <c:min val="700000.00000000012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7590711759994353"/>
              <c:y val="0.22635348757342763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noFill/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1573542</xdr:colOff>
      <xdr:row>6</xdr:row>
      <xdr:rowOff>21525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1C1E96-C508-46F0-A145-559EFE59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1735467" cy="100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19050</xdr:rowOff>
    </xdr:from>
    <xdr:to>
      <xdr:col>2</xdr:col>
      <xdr:colOff>1508739</xdr:colOff>
      <xdr:row>6</xdr:row>
      <xdr:rowOff>1059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80799-A8DF-464F-A087-539037B9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9550"/>
          <a:ext cx="1531599" cy="931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1220375</xdr:colOff>
      <xdr:row>6</xdr:row>
      <xdr:rowOff>19508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4FE2D9-1565-44D6-BBE7-DDA9E263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"/>
          <a:ext cx="1668050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1220375</xdr:colOff>
      <xdr:row>6</xdr:row>
      <xdr:rowOff>19508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9196BE1-5B19-4872-A3E1-F144449E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"/>
          <a:ext cx="1668050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84791</xdr:colOff>
      <xdr:row>15</xdr:row>
      <xdr:rowOff>86098</xdr:rowOff>
    </xdr:from>
    <xdr:to>
      <xdr:col>8</xdr:col>
      <xdr:colOff>44823</xdr:colOff>
      <xdr:row>15</xdr:row>
      <xdr:rowOff>2931458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EB9E94-4655-4311-9CE7-B2FBD5726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134471</xdr:colOff>
      <xdr:row>33</xdr:row>
      <xdr:rowOff>1871</xdr:rowOff>
    </xdr:from>
    <xdr:to>
      <xdr:col>8</xdr:col>
      <xdr:colOff>28761</xdr:colOff>
      <xdr:row>33</xdr:row>
      <xdr:rowOff>2864226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B025B6A-7B8A-4B2F-B3DF-90DED10CE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134472</xdr:colOff>
      <xdr:row>38</xdr:row>
      <xdr:rowOff>0</xdr:rowOff>
    </xdr:from>
    <xdr:ext cx="4840940" cy="2859180"/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29C9766-2F21-4286-BA4F-DA2830879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</xdr:col>
      <xdr:colOff>116729</xdr:colOff>
      <xdr:row>44</xdr:row>
      <xdr:rowOff>25397</xdr:rowOff>
    </xdr:from>
    <xdr:ext cx="4957855" cy="2410948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B27467-4513-4B76-B771-71FF916F2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</xdr:col>
      <xdr:colOff>176119</xdr:colOff>
      <xdr:row>50</xdr:row>
      <xdr:rowOff>56030</xdr:rowOff>
    </xdr:from>
    <xdr:ext cx="4957855" cy="2410948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3428055-669F-4893-9CBC-6FA9DF1D2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4</xdr:col>
      <xdr:colOff>241312</xdr:colOff>
      <xdr:row>8</xdr:row>
      <xdr:rowOff>0</xdr:rowOff>
    </xdr:to>
    <xdr:graphicFrame macro="">
      <xdr:nvGraphicFramePr>
        <xdr:cNvPr id="2" name="graficoAlocSetorKRE">
          <a:extLst>
            <a:ext uri="{FF2B5EF4-FFF2-40B4-BE49-F238E27FC236}">
              <a16:creationId xmlns:a16="http://schemas.microsoft.com/office/drawing/2014/main" id="{284F1EDD-2713-4B9E-B2FA-2C4CF3F54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416943</xdr:colOff>
      <xdr:row>6</xdr:row>
      <xdr:rowOff>86712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CC37B3-2E35-441B-9FFA-F20FE4A3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724670" cy="1004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103714</xdr:colOff>
      <xdr:row>10</xdr:row>
      <xdr:rowOff>16070</xdr:rowOff>
    </xdr:from>
    <xdr:to>
      <xdr:col>7</xdr:col>
      <xdr:colOff>1076184</xdr:colOff>
      <xdr:row>28</xdr:row>
      <xdr:rowOff>31507</xdr:rowOff>
    </xdr:to>
    <xdr:graphicFrame macro="">
      <xdr:nvGraphicFramePr>
        <xdr:cNvPr id="2" name="graficoNegociacaoELiquidezAtualKIP">
          <a:extLst>
            <a:ext uri="{FF2B5EF4-FFF2-40B4-BE49-F238E27FC236}">
              <a16:creationId xmlns:a16="http://schemas.microsoft.com/office/drawing/2014/main" id="{5DE5FF87-A77F-44BB-82B8-1CAAF3BA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788575</xdr:colOff>
      <xdr:row>6</xdr:row>
      <xdr:rowOff>102058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68F07F-42F2-41D6-9124-1E624194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inea.com.br/fundos/imobiliarios/edificio-corporate-plaza/" TargetMode="External"/><Relationship Id="rId2" Type="http://schemas.openxmlformats.org/officeDocument/2006/relationships/hyperlink" Target="https://www.kinea.com.br/fundos/imobiliarios/morumbi-office-tower/" TargetMode="External"/><Relationship Id="rId1" Type="http://schemas.openxmlformats.org/officeDocument/2006/relationships/hyperlink" Target="https://www.kinea.com.br/fundos/imobiliarios/alameda-santos-2477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kinea.com.br/fundos/imobiliarios/centro-empresarial-botafog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/>
  <dimension ref="A1:U44"/>
  <sheetViews>
    <sheetView showGridLines="0" tabSelected="1" zoomScaleNormal="100" workbookViewId="0"/>
  </sheetViews>
  <sheetFormatPr defaultRowHeight="14.4" x14ac:dyDescent="0.3"/>
  <cols>
    <col min="2" max="2" width="2.21875" customWidth="1"/>
    <col min="3" max="3" width="27.21875" customWidth="1"/>
    <col min="5" max="5" width="27" customWidth="1"/>
    <col min="6" max="6" width="11.44140625" bestFit="1" customWidth="1"/>
    <col min="7" max="7" width="29.77734375" customWidth="1"/>
    <col min="8" max="8" width="7.44140625" customWidth="1"/>
    <col min="9" max="9" width="4.5546875" customWidth="1"/>
    <col min="14" max="14" width="4.5546875" customWidth="1"/>
    <col min="18" max="18" width="4.5546875" customWidth="1"/>
    <col min="21" max="21" width="11.44140625" customWidth="1"/>
  </cols>
  <sheetData>
    <row r="1" spans="1:21" x14ac:dyDescent="0.3">
      <c r="A1" s="40"/>
      <c r="B1" s="41"/>
      <c r="C1" s="41"/>
      <c r="D1" s="41"/>
      <c r="E1" s="41"/>
      <c r="F1" s="41"/>
      <c r="G1" s="42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x14ac:dyDescent="0.3">
      <c r="A2" s="43"/>
      <c r="C2" s="24"/>
      <c r="D2" s="24"/>
      <c r="E2" s="24"/>
      <c r="F2" s="24"/>
      <c r="G2" s="44"/>
      <c r="H2" s="51"/>
      <c r="U2" s="47"/>
    </row>
    <row r="3" spans="1:21" ht="20.399999999999999" x14ac:dyDescent="0.35">
      <c r="A3" s="43"/>
      <c r="C3" s="24"/>
      <c r="D3" s="24"/>
      <c r="E3" s="25" t="s">
        <v>6</v>
      </c>
      <c r="F3" s="24"/>
      <c r="G3" s="44"/>
      <c r="H3" s="51"/>
      <c r="I3" s="31" t="s">
        <v>29</v>
      </c>
      <c r="U3" s="47"/>
    </row>
    <row r="4" spans="1:21" x14ac:dyDescent="0.3">
      <c r="A4" s="43"/>
      <c r="C4" s="24"/>
      <c r="D4" s="24"/>
      <c r="E4" s="24"/>
      <c r="F4" s="24"/>
      <c r="G4" s="44"/>
      <c r="H4" s="51"/>
      <c r="U4" s="47"/>
    </row>
    <row r="5" spans="1:21" ht="14.55" customHeight="1" x14ac:dyDescent="0.3">
      <c r="A5" s="43"/>
      <c r="C5" s="24"/>
      <c r="D5" s="24"/>
      <c r="E5" s="156" t="s">
        <v>92</v>
      </c>
      <c r="F5" s="156"/>
      <c r="G5" s="157"/>
      <c r="H5" s="51"/>
      <c r="I5" s="32" t="s">
        <v>30</v>
      </c>
      <c r="J5" s="33"/>
      <c r="K5" s="33"/>
      <c r="L5" s="33"/>
      <c r="M5" s="33"/>
      <c r="N5" s="34" t="s">
        <v>49</v>
      </c>
      <c r="O5" s="33"/>
      <c r="P5" s="33"/>
      <c r="Q5" s="33"/>
      <c r="R5" s="32" t="s">
        <v>16</v>
      </c>
      <c r="S5" s="33"/>
      <c r="T5" s="33"/>
      <c r="U5" s="52"/>
    </row>
    <row r="6" spans="1:21" x14ac:dyDescent="0.3">
      <c r="A6" s="43"/>
      <c r="C6" s="24"/>
      <c r="D6" s="24"/>
      <c r="E6" s="156"/>
      <c r="F6" s="156"/>
      <c r="G6" s="157"/>
      <c r="H6" s="51"/>
      <c r="I6" s="35" t="s">
        <v>81</v>
      </c>
      <c r="J6" s="36" t="s">
        <v>27</v>
      </c>
      <c r="K6" s="36"/>
      <c r="L6" s="36"/>
      <c r="M6" s="36"/>
      <c r="N6" s="35" t="s">
        <v>81</v>
      </c>
      <c r="O6" s="29" t="s">
        <v>71</v>
      </c>
      <c r="P6" s="36"/>
      <c r="Q6" s="36"/>
      <c r="R6" s="35" t="s">
        <v>81</v>
      </c>
      <c r="S6" s="81" t="s">
        <v>80</v>
      </c>
      <c r="T6" s="36"/>
      <c r="U6" s="53"/>
    </row>
    <row r="7" spans="1:21" x14ac:dyDescent="0.3">
      <c r="A7" s="43"/>
      <c r="C7" s="24"/>
      <c r="D7" s="24"/>
      <c r="E7" s="106"/>
      <c r="F7" s="106"/>
      <c r="G7" s="107"/>
      <c r="H7" s="51"/>
      <c r="I7" s="35" t="s">
        <v>81</v>
      </c>
      <c r="J7" s="36" t="s">
        <v>0</v>
      </c>
      <c r="K7" s="36"/>
      <c r="L7" s="36"/>
      <c r="M7" s="36"/>
      <c r="N7" s="35" t="s">
        <v>81</v>
      </c>
      <c r="O7" s="29" t="s">
        <v>72</v>
      </c>
      <c r="P7" s="36"/>
      <c r="Q7" s="36"/>
      <c r="R7" s="35"/>
      <c r="S7" s="36"/>
      <c r="T7" s="36"/>
      <c r="U7" s="53"/>
    </row>
    <row r="8" spans="1:21" x14ac:dyDescent="0.3">
      <c r="A8" s="43"/>
      <c r="C8" s="24"/>
      <c r="D8" s="24"/>
      <c r="E8" s="24"/>
      <c r="F8" s="24"/>
      <c r="G8" s="44"/>
      <c r="H8" s="51"/>
      <c r="I8" s="35" t="s">
        <v>81</v>
      </c>
      <c r="J8" s="36" t="s">
        <v>1</v>
      </c>
      <c r="K8" s="36"/>
      <c r="L8" s="36"/>
      <c r="M8" s="36"/>
      <c r="N8" s="35" t="s">
        <v>81</v>
      </c>
      <c r="O8" s="29" t="s">
        <v>73</v>
      </c>
      <c r="P8" s="36"/>
      <c r="Q8" s="36"/>
      <c r="R8" s="39" t="s">
        <v>22</v>
      </c>
      <c r="S8" s="36"/>
      <c r="T8" s="36"/>
      <c r="U8" s="53"/>
    </row>
    <row r="9" spans="1:21" ht="20.399999999999999" x14ac:dyDescent="0.35">
      <c r="A9" s="43"/>
      <c r="C9" s="59">
        <v>0.97067190479999998</v>
      </c>
      <c r="D9" s="24"/>
      <c r="E9" s="60">
        <v>100.849029</v>
      </c>
      <c r="F9" s="24"/>
      <c r="G9" s="61">
        <v>17653</v>
      </c>
      <c r="H9" s="51"/>
      <c r="I9" s="35" t="s">
        <v>81</v>
      </c>
      <c r="J9" s="36" t="s">
        <v>2</v>
      </c>
      <c r="K9" s="36"/>
      <c r="L9" s="36"/>
      <c r="M9" s="36"/>
      <c r="N9" s="35" t="s">
        <v>81</v>
      </c>
      <c r="O9" s="29" t="s">
        <v>74</v>
      </c>
      <c r="P9" s="38"/>
      <c r="Q9" s="36"/>
      <c r="R9" s="35" t="s">
        <v>81</v>
      </c>
      <c r="S9" s="36" t="s">
        <v>23</v>
      </c>
      <c r="T9" s="36"/>
      <c r="U9" s="53"/>
    </row>
    <row r="10" spans="1:21" x14ac:dyDescent="0.3">
      <c r="A10" s="43"/>
      <c r="C10" s="28" t="s">
        <v>27</v>
      </c>
      <c r="D10" s="62"/>
      <c r="E10" s="28" t="s">
        <v>0</v>
      </c>
      <c r="F10" s="62"/>
      <c r="G10" s="28" t="s">
        <v>1</v>
      </c>
      <c r="H10" s="51"/>
      <c r="I10" s="35" t="s">
        <v>81</v>
      </c>
      <c r="J10" s="36" t="s">
        <v>21</v>
      </c>
      <c r="K10" s="36"/>
      <c r="L10" s="36"/>
      <c r="M10" s="36"/>
      <c r="N10" s="35" t="s">
        <v>81</v>
      </c>
      <c r="O10" s="29" t="s">
        <v>53</v>
      </c>
      <c r="P10" s="38"/>
      <c r="Q10" s="36"/>
      <c r="R10" s="35" t="s">
        <v>81</v>
      </c>
      <c r="S10" s="36" t="s">
        <v>17</v>
      </c>
      <c r="T10" s="36"/>
      <c r="U10" s="54"/>
    </row>
    <row r="11" spans="1:21" x14ac:dyDescent="0.3">
      <c r="A11" s="43"/>
      <c r="C11" s="24"/>
      <c r="D11" s="24"/>
      <c r="E11" s="24"/>
      <c r="F11" s="24"/>
      <c r="G11" s="24"/>
      <c r="H11" s="51"/>
      <c r="I11" s="35" t="s">
        <v>81</v>
      </c>
      <c r="J11" s="36" t="s">
        <v>3</v>
      </c>
      <c r="K11" s="36"/>
      <c r="L11" s="36"/>
      <c r="M11" s="36"/>
      <c r="N11" s="35" t="s">
        <v>81</v>
      </c>
      <c r="O11" s="29" t="s">
        <v>57</v>
      </c>
      <c r="P11" s="38"/>
      <c r="Q11" s="36"/>
      <c r="R11" s="35" t="s">
        <v>81</v>
      </c>
      <c r="S11" s="36" t="s">
        <v>24</v>
      </c>
      <c r="T11" s="36"/>
      <c r="U11" s="54"/>
    </row>
    <row r="12" spans="1:21" ht="20.399999999999999" x14ac:dyDescent="0.35">
      <c r="A12" s="43"/>
      <c r="C12" s="60">
        <v>110.3</v>
      </c>
      <c r="D12" s="24"/>
      <c r="E12" s="79">
        <v>1.25</v>
      </c>
      <c r="F12" s="24"/>
      <c r="G12" s="63">
        <v>1.71</v>
      </c>
      <c r="H12" s="51"/>
      <c r="I12" s="35" t="s">
        <v>81</v>
      </c>
      <c r="J12" s="81" t="s">
        <v>77</v>
      </c>
      <c r="K12" s="36"/>
      <c r="L12" s="36"/>
      <c r="M12" s="36"/>
      <c r="N12" s="35" t="s">
        <v>81</v>
      </c>
      <c r="O12" s="29" t="s">
        <v>64</v>
      </c>
      <c r="P12" s="36"/>
      <c r="Q12" s="36"/>
      <c r="T12" s="36"/>
      <c r="U12" s="54"/>
    </row>
    <row r="13" spans="1:21" x14ac:dyDescent="0.3">
      <c r="A13" s="43"/>
      <c r="C13" s="28" t="s">
        <v>2</v>
      </c>
      <c r="D13" s="24"/>
      <c r="E13" s="28" t="s">
        <v>32</v>
      </c>
      <c r="F13" s="62"/>
      <c r="G13" s="64" t="s">
        <v>3</v>
      </c>
      <c r="H13" s="51"/>
      <c r="I13" s="35" t="s">
        <v>81</v>
      </c>
      <c r="J13" s="36" t="s">
        <v>26</v>
      </c>
      <c r="K13" s="36"/>
      <c r="L13" s="36"/>
      <c r="M13" s="36"/>
      <c r="N13" s="35" t="s">
        <v>81</v>
      </c>
      <c r="O13" s="29" t="s">
        <v>65</v>
      </c>
      <c r="P13" s="36"/>
      <c r="Q13" s="36"/>
      <c r="T13" s="36"/>
      <c r="U13" s="54"/>
    </row>
    <row r="14" spans="1:21" x14ac:dyDescent="0.3">
      <c r="A14" s="43"/>
      <c r="C14" s="24"/>
      <c r="D14" s="24"/>
      <c r="E14" s="24"/>
      <c r="F14" s="24"/>
      <c r="G14" s="44"/>
      <c r="H14" s="51"/>
      <c r="I14" s="35" t="s">
        <v>81</v>
      </c>
      <c r="J14" s="36" t="s">
        <v>4</v>
      </c>
      <c r="K14" s="36"/>
      <c r="L14" s="36"/>
      <c r="M14" s="36"/>
      <c r="N14" s="35" t="s">
        <v>81</v>
      </c>
      <c r="O14" s="29" t="s">
        <v>78</v>
      </c>
      <c r="P14" s="36"/>
      <c r="Q14" s="36"/>
      <c r="T14" s="36"/>
      <c r="U14" s="54"/>
    </row>
    <row r="15" spans="1:21" ht="24.6" x14ac:dyDescent="0.4">
      <c r="A15" s="43"/>
      <c r="C15" s="154">
        <v>0.15</v>
      </c>
      <c r="D15" s="24"/>
      <c r="E15" s="26">
        <v>1.2E-2</v>
      </c>
      <c r="F15" s="24"/>
      <c r="G15" s="45">
        <v>45261</v>
      </c>
      <c r="H15" s="51"/>
      <c r="I15" s="35"/>
      <c r="J15" s="36"/>
      <c r="K15" s="36"/>
      <c r="L15" s="36"/>
      <c r="M15" s="36"/>
      <c r="N15" s="35"/>
      <c r="O15" s="37"/>
      <c r="P15" s="38"/>
      <c r="Q15" s="36"/>
      <c r="R15" s="35"/>
      <c r="S15" s="36"/>
      <c r="U15" s="47"/>
    </row>
    <row r="16" spans="1:21" x14ac:dyDescent="0.3">
      <c r="A16" s="43"/>
      <c r="C16" s="155" t="s">
        <v>103</v>
      </c>
      <c r="D16" s="24"/>
      <c r="E16" s="27" t="s">
        <v>26</v>
      </c>
      <c r="F16" s="24"/>
      <c r="G16" s="46" t="s">
        <v>4</v>
      </c>
      <c r="H16" s="51"/>
      <c r="I16" s="80" t="s">
        <v>36</v>
      </c>
      <c r="J16" s="36"/>
      <c r="K16" s="36"/>
      <c r="L16" s="30"/>
      <c r="M16" s="36"/>
      <c r="N16" s="80" t="s">
        <v>63</v>
      </c>
      <c r="O16" s="36"/>
      <c r="P16" s="38"/>
      <c r="Q16" s="36"/>
      <c r="R16" s="35"/>
      <c r="U16" s="47"/>
    </row>
    <row r="17" spans="1:21" ht="19.5" customHeight="1" x14ac:dyDescent="0.3">
      <c r="A17" s="43"/>
      <c r="C17" s="155"/>
      <c r="D17" s="24"/>
      <c r="E17" s="28"/>
      <c r="F17" s="24"/>
      <c r="G17" s="44"/>
      <c r="H17" s="51"/>
      <c r="I17" s="35" t="s">
        <v>81</v>
      </c>
      <c r="J17" s="81" t="s">
        <v>35</v>
      </c>
      <c r="K17" s="36"/>
      <c r="L17" s="30"/>
      <c r="M17" s="36"/>
      <c r="N17" s="35" t="s">
        <v>81</v>
      </c>
      <c r="O17" s="81" t="s">
        <v>75</v>
      </c>
      <c r="Q17" s="36"/>
      <c r="S17" s="36"/>
      <c r="U17" s="47"/>
    </row>
    <row r="18" spans="1:21" ht="14.55" customHeight="1" x14ac:dyDescent="0.3">
      <c r="A18" s="43"/>
      <c r="G18" s="47"/>
      <c r="H18" s="43"/>
      <c r="I18" s="30"/>
      <c r="J18" s="30"/>
      <c r="K18" s="30"/>
      <c r="L18" s="30"/>
      <c r="M18" s="36"/>
      <c r="N18" s="35" t="s">
        <v>81</v>
      </c>
      <c r="O18" s="81" t="s">
        <v>60</v>
      </c>
      <c r="P18" s="37"/>
      <c r="Q18" s="38"/>
      <c r="U18" s="53"/>
    </row>
    <row r="19" spans="1:21" x14ac:dyDescent="0.3">
      <c r="A19" s="43"/>
      <c r="E19" s="65" t="s">
        <v>31</v>
      </c>
      <c r="F19" s="66">
        <v>45379</v>
      </c>
      <c r="G19" s="47"/>
      <c r="H19" s="43"/>
      <c r="I19" s="38"/>
      <c r="J19" s="38"/>
      <c r="K19" s="38"/>
      <c r="L19" s="38"/>
      <c r="M19" s="38"/>
      <c r="N19" s="35" t="s">
        <v>81</v>
      </c>
      <c r="O19" s="81" t="s">
        <v>70</v>
      </c>
      <c r="P19" s="37"/>
      <c r="Q19" s="38"/>
      <c r="R19" s="38"/>
      <c r="S19" s="38"/>
      <c r="T19" s="38"/>
      <c r="U19" s="54"/>
    </row>
    <row r="20" spans="1:21" x14ac:dyDescent="0.3">
      <c r="A20" s="43"/>
      <c r="C20" s="58"/>
      <c r="G20" s="47"/>
      <c r="H20" s="43"/>
      <c r="I20" s="38"/>
      <c r="J20" s="38"/>
      <c r="K20" s="38"/>
      <c r="L20" s="38"/>
      <c r="M20" s="38"/>
      <c r="N20" s="35" t="s">
        <v>81</v>
      </c>
      <c r="O20" s="81" t="s">
        <v>62</v>
      </c>
      <c r="P20" s="37"/>
      <c r="Q20" s="38"/>
      <c r="R20" s="38"/>
      <c r="S20" s="38"/>
      <c r="T20" s="38"/>
      <c r="U20" s="54"/>
    </row>
    <row r="21" spans="1:21" x14ac:dyDescent="0.3">
      <c r="A21" s="43"/>
      <c r="G21" s="47"/>
      <c r="H21" s="43"/>
      <c r="I21" s="38"/>
      <c r="J21" s="38"/>
      <c r="K21" s="38"/>
      <c r="L21" s="38"/>
      <c r="M21" s="38"/>
      <c r="N21" s="35" t="s">
        <v>81</v>
      </c>
      <c r="O21" s="81" t="s">
        <v>61</v>
      </c>
      <c r="P21" s="37"/>
      <c r="R21" s="38"/>
      <c r="S21" s="38"/>
      <c r="T21" s="38"/>
      <c r="U21" s="54"/>
    </row>
    <row r="22" spans="1:21" x14ac:dyDescent="0.3">
      <c r="A22" s="43"/>
      <c r="G22" s="47"/>
      <c r="H22" s="43"/>
      <c r="N22" s="35"/>
      <c r="O22" s="81"/>
      <c r="U22" s="47"/>
    </row>
    <row r="23" spans="1:21" x14ac:dyDescent="0.3">
      <c r="A23" s="48"/>
      <c r="B23" s="49"/>
      <c r="C23" s="49"/>
      <c r="D23" s="49"/>
      <c r="E23" s="49"/>
      <c r="F23" s="49"/>
      <c r="G23" s="50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</row>
    <row r="44" spans="12:12" x14ac:dyDescent="0.3">
      <c r="L44" s="55"/>
    </row>
  </sheetData>
  <mergeCells count="2">
    <mergeCell ref="C16:C17"/>
    <mergeCell ref="E5:G6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/>
  <dimension ref="C9:CV29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RowHeight="14.4" x14ac:dyDescent="0.3"/>
  <cols>
    <col min="2" max="2" width="2.21875" customWidth="1"/>
    <col min="3" max="3" width="37.77734375" customWidth="1"/>
    <col min="4" max="7" width="9.5546875" customWidth="1"/>
  </cols>
  <sheetData>
    <row r="9" spans="3:100" ht="15" x14ac:dyDescent="0.3">
      <c r="C9" s="15" t="s">
        <v>36</v>
      </c>
    </row>
    <row r="10" spans="3:100" ht="10.050000000000001" customHeight="1" x14ac:dyDescent="0.3"/>
    <row r="11" spans="3:100" s="91" customFormat="1" ht="26.25" customHeight="1" x14ac:dyDescent="0.2">
      <c r="C11" s="92" t="s">
        <v>37</v>
      </c>
      <c r="D11" s="90">
        <v>45261</v>
      </c>
      <c r="E11" s="90">
        <f t="shared" ref="E11:G11" si="0">EDATE(D11,1)</f>
        <v>45292</v>
      </c>
      <c r="F11" s="90">
        <f t="shared" si="0"/>
        <v>45323</v>
      </c>
      <c r="G11" s="90">
        <f t="shared" si="0"/>
        <v>45352</v>
      </c>
    </row>
    <row r="12" spans="3:100" x14ac:dyDescent="0.3">
      <c r="C12" s="84" t="s">
        <v>47</v>
      </c>
      <c r="D12" s="83">
        <f>SUM(D13:D16)</f>
        <v>7.0026364043944609</v>
      </c>
      <c r="E12" s="83">
        <f>SUM(E13:E16)</f>
        <v>12.991007456796677</v>
      </c>
      <c r="F12" s="83">
        <f>SUM(F13:F16)</f>
        <v>13.71638402868952</v>
      </c>
      <c r="G12" s="83">
        <f>SUM(G13:G16)</f>
        <v>13.955986830119539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</row>
    <row r="13" spans="3:100" x14ac:dyDescent="0.3">
      <c r="C13" s="1" t="s">
        <v>38</v>
      </c>
      <c r="D13" s="20">
        <v>0</v>
      </c>
      <c r="E13" s="20">
        <v>7.4514997300000001</v>
      </c>
      <c r="F13" s="20">
        <v>9.107646619999997</v>
      </c>
      <c r="G13" s="20">
        <v>8.7162763399999985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</row>
    <row r="14" spans="3:100" x14ac:dyDescent="0.3">
      <c r="C14" s="1" t="s">
        <v>39</v>
      </c>
      <c r="D14" s="20">
        <v>7.0026364043944609</v>
      </c>
      <c r="E14" s="20">
        <v>5.5395077267966757</v>
      </c>
      <c r="F14" s="20">
        <v>4.6087374086895228</v>
      </c>
      <c r="G14" s="20">
        <v>4.7202079701195396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</row>
    <row r="15" spans="3:100" x14ac:dyDescent="0.3">
      <c r="C15" s="1" t="s">
        <v>93</v>
      </c>
      <c r="D15" s="20">
        <v>0</v>
      </c>
      <c r="E15" s="20">
        <v>0</v>
      </c>
      <c r="F15" s="20">
        <v>0</v>
      </c>
      <c r="G15" s="20">
        <v>0.51950251999999997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</row>
    <row r="16" spans="3:100" x14ac:dyDescent="0.3">
      <c r="C16" s="1" t="s">
        <v>46</v>
      </c>
      <c r="D16" s="20">
        <v>0</v>
      </c>
      <c r="E16" s="20">
        <v>0</v>
      </c>
      <c r="F16" s="20">
        <v>0</v>
      </c>
      <c r="G16" s="20">
        <v>0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</row>
    <row r="17" spans="3:100" x14ac:dyDescent="0.3">
      <c r="C17" s="82" t="s">
        <v>45</v>
      </c>
      <c r="D17" s="83">
        <f t="shared" ref="D17:E17" si="1">SUM(D18:D20)</f>
        <v>-7.0445449999999993E-2</v>
      </c>
      <c r="E17" s="83">
        <f t="shared" si="1"/>
        <v>-0.95974397</v>
      </c>
      <c r="F17" s="83">
        <f t="shared" ref="F17:G17" si="2">SUM(F18:F20)</f>
        <v>-1.5257871700000001</v>
      </c>
      <c r="G17" s="83">
        <f t="shared" si="2"/>
        <v>-1.5113810299999999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</row>
    <row r="18" spans="3:100" x14ac:dyDescent="0.3">
      <c r="C18" s="1" t="s">
        <v>40</v>
      </c>
      <c r="D18" s="20">
        <v>0</v>
      </c>
      <c r="E18" s="20">
        <v>-2.1933640000000001E-2</v>
      </c>
      <c r="F18" s="20">
        <v>-0.32652343</v>
      </c>
      <c r="G18" s="20">
        <v>-0.29285203000000004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</row>
    <row r="19" spans="3:100" x14ac:dyDescent="0.3">
      <c r="C19" s="1" t="s">
        <v>41</v>
      </c>
      <c r="D19" s="20">
        <v>0</v>
      </c>
      <c r="E19" s="20">
        <v>0</v>
      </c>
      <c r="F19" s="20">
        <v>-9.0367189999999945E-2</v>
      </c>
      <c r="G19" s="20">
        <v>-0.12810674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</row>
    <row r="20" spans="3:100" x14ac:dyDescent="0.3">
      <c r="C20" s="2" t="s">
        <v>42</v>
      </c>
      <c r="D20" s="20">
        <v>-7.0445449999999993E-2</v>
      </c>
      <c r="E20" s="20">
        <v>-0.93781033000000003</v>
      </c>
      <c r="F20" s="20">
        <v>-1.1088965500000001</v>
      </c>
      <c r="G20" s="20">
        <v>-1.09042226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</row>
    <row r="21" spans="3:100" x14ac:dyDescent="0.3">
      <c r="C21" s="3" t="s">
        <v>43</v>
      </c>
      <c r="D21" s="21">
        <f>D17+D12</f>
        <v>6.9321909543944606</v>
      </c>
      <c r="E21" s="21">
        <f>E17+E12</f>
        <v>12.031263486796677</v>
      </c>
      <c r="F21" s="21">
        <f>F17+F12</f>
        <v>12.190596858689521</v>
      </c>
      <c r="G21" s="21">
        <f>G17+G12</f>
        <v>12.44460580011954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</row>
    <row r="22" spans="3:100" x14ac:dyDescent="0.3">
      <c r="C22" s="4" t="s">
        <v>44</v>
      </c>
      <c r="D22" s="22">
        <v>6.6412499999999994</v>
      </c>
      <c r="E22" s="22">
        <v>12.03125</v>
      </c>
      <c r="F22" s="22">
        <v>12.03125</v>
      </c>
      <c r="G22" s="22">
        <v>12.03125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</row>
    <row r="23" spans="3:100" ht="22.8" x14ac:dyDescent="0.3">
      <c r="C23" s="1"/>
      <c r="D23" s="57"/>
      <c r="E23" s="57"/>
      <c r="F23" s="57"/>
      <c r="G23" s="5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</row>
    <row r="24" spans="3:100" x14ac:dyDescent="0.3">
      <c r="C24" s="5" t="s">
        <v>7</v>
      </c>
      <c r="D24" s="68">
        <f t="shared" ref="D24:E24" si="3">D21/D$27</f>
        <v>0.72022763162539849</v>
      </c>
      <c r="E24" s="68">
        <f t="shared" si="3"/>
        <v>1.2500014012256289</v>
      </c>
      <c r="F24" s="68">
        <f t="shared" ref="F24:G24" si="4">F21/F$27</f>
        <v>1.2665555177859242</v>
      </c>
      <c r="G24" s="68">
        <f t="shared" si="4"/>
        <v>1.2929460571552769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</row>
    <row r="25" spans="3:100" x14ac:dyDescent="0.3">
      <c r="C25" s="6" t="s">
        <v>8</v>
      </c>
      <c r="D25" s="70">
        <f t="shared" ref="D25:E25" si="5">D22/D$27</f>
        <v>0.69</v>
      </c>
      <c r="E25" s="70">
        <f t="shared" si="5"/>
        <v>1.25</v>
      </c>
      <c r="F25" s="70">
        <f t="shared" ref="F25:G25" si="6">F22/F$27</f>
        <v>1.25</v>
      </c>
      <c r="G25" s="70">
        <f t="shared" si="6"/>
        <v>1.25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</row>
    <row r="26" spans="3:100" x14ac:dyDescent="0.3"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</row>
    <row r="27" spans="3:100" x14ac:dyDescent="0.3">
      <c r="C27" s="6" t="s">
        <v>48</v>
      </c>
      <c r="D27" s="23">
        <v>9.625</v>
      </c>
      <c r="E27" s="23">
        <v>9.625</v>
      </c>
      <c r="F27" s="23">
        <v>9.625</v>
      </c>
      <c r="G27" s="23">
        <v>9.625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</row>
    <row r="28" spans="3:100" x14ac:dyDescent="0.3">
      <c r="D28" s="115"/>
      <c r="E28" s="115"/>
      <c r="F28" s="115"/>
      <c r="G28" s="11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</row>
    <row r="29" spans="3:100" x14ac:dyDescent="0.3">
      <c r="D29" s="117"/>
      <c r="E29" s="117"/>
      <c r="F29" s="117"/>
      <c r="G29" s="117"/>
    </row>
  </sheetData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6697-0BE9-450A-890E-9A1050134B6D}">
  <sheetPr codeName="Sheet6"/>
  <dimension ref="B8:Q146"/>
  <sheetViews>
    <sheetView showGridLines="0" zoomScaleNormal="100" workbookViewId="0"/>
  </sheetViews>
  <sheetFormatPr defaultRowHeight="14.4" x14ac:dyDescent="0.3"/>
  <cols>
    <col min="2" max="2" width="2.21875" customWidth="1"/>
    <col min="3" max="3" width="4.44140625" customWidth="1"/>
    <col min="4" max="4" width="23.44140625" customWidth="1"/>
    <col min="5" max="5" width="5.5546875" bestFit="1" customWidth="1"/>
    <col min="6" max="6" width="11.77734375" customWidth="1"/>
    <col min="7" max="7" width="13.77734375" customWidth="1"/>
    <col min="8" max="8" width="15.44140625" customWidth="1"/>
    <col min="9" max="9" width="10" customWidth="1"/>
    <col min="10" max="10" width="14.44140625" customWidth="1"/>
    <col min="11" max="12" width="12.77734375" customWidth="1"/>
    <col min="13" max="13" width="5" customWidth="1"/>
    <col min="14" max="14" width="45.44140625" bestFit="1" customWidth="1"/>
    <col min="15" max="16" width="9.21875" customWidth="1"/>
  </cols>
  <sheetData>
    <row r="8" spans="2:17" ht="11.25" customHeight="1" x14ac:dyDescent="0.3"/>
    <row r="9" spans="2:17" ht="15" x14ac:dyDescent="0.3">
      <c r="C9" s="15" t="s">
        <v>49</v>
      </c>
    </row>
    <row r="10" spans="2:17" ht="10.050000000000001" customHeight="1" x14ac:dyDescent="0.3"/>
    <row r="11" spans="2:17" s="91" customFormat="1" ht="26.25" customHeight="1" x14ac:dyDescent="0.2">
      <c r="C11" s="89" t="s">
        <v>13</v>
      </c>
      <c r="D11" s="89" t="s">
        <v>50</v>
      </c>
      <c r="E11" s="89" t="s">
        <v>14</v>
      </c>
      <c r="F11" s="89" t="s">
        <v>51</v>
      </c>
      <c r="G11" s="89" t="s">
        <v>52</v>
      </c>
      <c r="H11" s="89" t="s">
        <v>67</v>
      </c>
      <c r="I11" s="89" t="s">
        <v>68</v>
      </c>
      <c r="J11" s="89" t="s">
        <v>55</v>
      </c>
      <c r="K11" s="89" t="s">
        <v>56</v>
      </c>
      <c r="L11" s="89" t="s">
        <v>82</v>
      </c>
      <c r="M11" s="89"/>
      <c r="N11" s="98" t="s">
        <v>76</v>
      </c>
      <c r="O11" s="89"/>
      <c r="P11" s="89"/>
    </row>
    <row r="12" spans="2:17" s="11" customFormat="1" ht="20.100000000000001" customHeight="1" x14ac:dyDescent="0.3">
      <c r="B12" s="86" t="s">
        <v>94</v>
      </c>
      <c r="C12" s="9">
        <v>1</v>
      </c>
      <c r="D12" s="10" t="s">
        <v>94</v>
      </c>
      <c r="E12" s="9" t="s">
        <v>34</v>
      </c>
      <c r="F12" s="8" t="s">
        <v>54</v>
      </c>
      <c r="G12" s="108">
        <v>1</v>
      </c>
      <c r="H12" s="109">
        <v>45261</v>
      </c>
      <c r="I12" s="110">
        <v>23439.78</v>
      </c>
      <c r="J12" s="116">
        <v>1.9955385345820236E-2</v>
      </c>
      <c r="K12" s="7">
        <v>2.0068451860355593E-2</v>
      </c>
      <c r="L12" s="136">
        <v>621500000</v>
      </c>
      <c r="M12" s="85"/>
      <c r="N12" s="99" t="s">
        <v>101</v>
      </c>
      <c r="O12" s="85"/>
      <c r="P12" s="85"/>
      <c r="Q12"/>
    </row>
    <row r="13" spans="2:17" s="11" customFormat="1" ht="20.100000000000001" customHeight="1" x14ac:dyDescent="0.3">
      <c r="B13" s="86" t="s">
        <v>95</v>
      </c>
      <c r="C13" s="9">
        <f>C12+1</f>
        <v>2</v>
      </c>
      <c r="D13" s="10" t="s">
        <v>95</v>
      </c>
      <c r="E13" s="9" t="s">
        <v>33</v>
      </c>
      <c r="F13" s="8" t="s">
        <v>54</v>
      </c>
      <c r="G13" s="111">
        <v>1</v>
      </c>
      <c r="H13" s="109">
        <v>45261</v>
      </c>
      <c r="I13" s="110">
        <v>6467.7099999999991</v>
      </c>
      <c r="J13" s="116">
        <v>0.19088920480364807</v>
      </c>
      <c r="K13" s="7">
        <v>0.18813027240299351</v>
      </c>
      <c r="L13" s="136">
        <v>110900000</v>
      </c>
      <c r="M13" s="113"/>
      <c r="N13" s="99" t="s">
        <v>98</v>
      </c>
      <c r="O13" s="7"/>
      <c r="P13" s="7"/>
      <c r="Q13"/>
    </row>
    <row r="14" spans="2:17" s="11" customFormat="1" ht="20.100000000000001" customHeight="1" x14ac:dyDescent="0.3">
      <c r="B14" s="86" t="s">
        <v>96</v>
      </c>
      <c r="C14" s="9">
        <f t="shared" ref="C14:C15" si="0">C13+1</f>
        <v>3</v>
      </c>
      <c r="D14" s="10" t="s">
        <v>96</v>
      </c>
      <c r="E14" s="9" t="s">
        <v>33</v>
      </c>
      <c r="F14" s="8" t="s">
        <v>54</v>
      </c>
      <c r="G14" s="108">
        <v>0.82</v>
      </c>
      <c r="H14" s="109">
        <v>45261</v>
      </c>
      <c r="I14" s="110">
        <v>18478.993000000002</v>
      </c>
      <c r="J14" s="116">
        <v>0.119673108233804</v>
      </c>
      <c r="K14" s="7">
        <v>0.12788108798722869</v>
      </c>
      <c r="L14" s="136">
        <v>206000000</v>
      </c>
      <c r="M14" s="114"/>
      <c r="N14" s="99" t="s">
        <v>99</v>
      </c>
      <c r="O14" s="7"/>
      <c r="P14" s="7"/>
      <c r="Q14"/>
    </row>
    <row r="15" spans="2:17" s="11" customFormat="1" ht="20.100000000000001" customHeight="1" x14ac:dyDescent="0.3">
      <c r="B15" s="86" t="s">
        <v>97</v>
      </c>
      <c r="C15" s="9">
        <f t="shared" si="0"/>
        <v>4</v>
      </c>
      <c r="D15" s="10" t="s">
        <v>97</v>
      </c>
      <c r="E15" s="9" t="s">
        <v>33</v>
      </c>
      <c r="F15" s="8" t="s">
        <v>54</v>
      </c>
      <c r="G15" s="108">
        <v>0.89</v>
      </c>
      <c r="H15" s="109">
        <v>45261</v>
      </c>
      <c r="I15" s="110">
        <v>10810.66</v>
      </c>
      <c r="J15" s="116">
        <v>2.9694749346333843E-2</v>
      </c>
      <c r="K15" s="7">
        <v>3.2075760307779082E-2</v>
      </c>
      <c r="L15" s="136">
        <v>80700000</v>
      </c>
      <c r="M15" s="114"/>
      <c r="N15" s="99" t="s">
        <v>100</v>
      </c>
      <c r="O15" s="7"/>
      <c r="P15" s="7"/>
      <c r="Q15"/>
    </row>
    <row r="16" spans="2:17" ht="20.25" customHeight="1" x14ac:dyDescent="0.3">
      <c r="C16" s="76"/>
      <c r="D16" s="77"/>
      <c r="E16" s="76"/>
      <c r="F16" s="76"/>
      <c r="G16" s="76"/>
      <c r="H16" s="76"/>
      <c r="I16" s="78"/>
      <c r="J16" s="76"/>
      <c r="K16" s="76"/>
      <c r="L16" s="76"/>
      <c r="M16" s="76"/>
      <c r="N16" s="76"/>
      <c r="O16" s="76"/>
      <c r="P16" s="76"/>
    </row>
    <row r="17" spans="3:12" ht="16.05" customHeight="1" x14ac:dyDescent="0.3">
      <c r="C17" s="71"/>
      <c r="D17" s="14"/>
      <c r="E17" s="72"/>
      <c r="F17" s="73"/>
      <c r="G17" s="71"/>
      <c r="H17" s="74"/>
      <c r="I17" s="75"/>
      <c r="J17" s="71"/>
      <c r="K17" s="74"/>
      <c r="L17" s="74"/>
    </row>
    <row r="18" spans="3:12" ht="16.05" customHeight="1" x14ac:dyDescent="0.3">
      <c r="C18" s="71"/>
      <c r="D18" s="14"/>
      <c r="E18" s="72"/>
      <c r="F18" s="73"/>
      <c r="G18" s="71"/>
      <c r="H18" s="74"/>
      <c r="I18" s="75"/>
      <c r="J18" s="71"/>
      <c r="K18" s="74"/>
      <c r="L18" s="74"/>
    </row>
    <row r="19" spans="3:12" ht="16.05" customHeight="1" x14ac:dyDescent="0.3">
      <c r="C19" s="71"/>
      <c r="D19" s="14"/>
      <c r="E19" s="72"/>
      <c r="F19" s="73"/>
      <c r="G19" s="71"/>
      <c r="H19" s="74"/>
      <c r="I19" s="75"/>
      <c r="J19" s="71"/>
      <c r="K19" s="74"/>
      <c r="L19" s="74"/>
    </row>
    <row r="20" spans="3:12" ht="16.05" customHeight="1" x14ac:dyDescent="0.3">
      <c r="C20" s="71"/>
      <c r="D20" s="14"/>
      <c r="E20" s="72"/>
      <c r="F20" s="73"/>
      <c r="G20" s="71"/>
      <c r="H20" s="74"/>
      <c r="I20" s="75"/>
      <c r="J20" s="71"/>
      <c r="K20" s="74"/>
      <c r="L20" s="74"/>
    </row>
    <row r="21" spans="3:12" ht="16.05" customHeight="1" x14ac:dyDescent="0.3">
      <c r="C21" s="71"/>
      <c r="D21" s="14"/>
      <c r="E21" s="72"/>
      <c r="F21" s="73"/>
      <c r="G21" s="71"/>
      <c r="H21" s="74"/>
      <c r="I21" s="75"/>
      <c r="J21" s="71"/>
      <c r="K21" s="74"/>
      <c r="L21" s="74"/>
    </row>
    <row r="22" spans="3:12" ht="16.05" customHeight="1" x14ac:dyDescent="0.3">
      <c r="C22" s="71"/>
      <c r="D22" s="14"/>
      <c r="E22" s="72"/>
      <c r="F22" s="73"/>
      <c r="G22" s="71"/>
      <c r="H22" s="74"/>
      <c r="I22" s="75"/>
      <c r="J22" s="71"/>
      <c r="K22" s="74"/>
      <c r="L22" s="74"/>
    </row>
    <row r="23" spans="3:12" ht="16.05" customHeight="1" x14ac:dyDescent="0.3">
      <c r="C23" s="71"/>
      <c r="D23" s="14"/>
      <c r="E23" s="72"/>
      <c r="F23" s="73"/>
      <c r="G23" s="71"/>
      <c r="H23" s="74"/>
      <c r="I23" s="75"/>
      <c r="J23" s="71"/>
      <c r="K23" s="74"/>
      <c r="L23" s="74"/>
    </row>
    <row r="24" spans="3:12" ht="16.05" customHeight="1" x14ac:dyDescent="0.3">
      <c r="C24" s="71"/>
      <c r="D24" s="14"/>
      <c r="E24" s="72"/>
      <c r="F24" s="73"/>
      <c r="G24" s="71"/>
      <c r="H24" s="74"/>
      <c r="I24" s="75"/>
      <c r="J24" s="71"/>
      <c r="K24" s="74"/>
      <c r="L24" s="74"/>
    </row>
    <row r="25" spans="3:12" ht="16.05" customHeight="1" x14ac:dyDescent="0.3">
      <c r="C25" s="71"/>
      <c r="D25" s="14"/>
      <c r="E25" s="72"/>
      <c r="F25" s="73"/>
      <c r="G25" s="71"/>
      <c r="H25" s="74"/>
      <c r="I25" s="75"/>
      <c r="J25" s="71"/>
      <c r="K25" s="74"/>
      <c r="L25" s="74"/>
    </row>
    <row r="26" spans="3:12" ht="16.05" customHeight="1" x14ac:dyDescent="0.3">
      <c r="C26" s="71"/>
      <c r="D26" s="14"/>
      <c r="E26" s="72"/>
      <c r="F26" s="73"/>
      <c r="G26" s="71"/>
      <c r="H26" s="74"/>
      <c r="I26" s="75"/>
      <c r="J26" s="71"/>
      <c r="K26" s="74"/>
      <c r="L26" s="74"/>
    </row>
    <row r="27" spans="3:12" ht="16.05" customHeight="1" x14ac:dyDescent="0.3">
      <c r="C27" s="71"/>
      <c r="D27" s="14"/>
      <c r="E27" s="72"/>
      <c r="F27" s="73"/>
      <c r="G27" s="71"/>
      <c r="H27" s="74"/>
      <c r="I27" s="75"/>
      <c r="J27" s="71"/>
      <c r="K27" s="74"/>
      <c r="L27" s="74"/>
    </row>
    <row r="28" spans="3:12" ht="16.05" customHeight="1" x14ac:dyDescent="0.3">
      <c r="C28" s="71"/>
      <c r="D28" s="14"/>
      <c r="E28" s="72"/>
      <c r="F28" s="73"/>
      <c r="G28" s="71"/>
      <c r="H28" s="74"/>
      <c r="I28" s="75"/>
      <c r="J28" s="71"/>
      <c r="K28" s="74"/>
      <c r="L28" s="74"/>
    </row>
    <row r="29" spans="3:12" ht="16.05" customHeight="1" x14ac:dyDescent="0.3">
      <c r="C29" s="71"/>
      <c r="D29" s="14"/>
      <c r="E29" s="72"/>
      <c r="F29" s="73"/>
      <c r="G29" s="71"/>
      <c r="H29" s="74"/>
      <c r="I29" s="75"/>
      <c r="J29" s="71"/>
      <c r="K29" s="74"/>
      <c r="L29" s="74"/>
    </row>
    <row r="30" spans="3:12" ht="16.05" customHeight="1" x14ac:dyDescent="0.3">
      <c r="C30" s="71"/>
      <c r="D30" s="14"/>
      <c r="E30" s="72"/>
      <c r="F30" s="73"/>
      <c r="G30" s="71"/>
      <c r="H30" s="74"/>
      <c r="I30" s="75"/>
      <c r="J30" s="71"/>
      <c r="K30" s="74"/>
      <c r="L30" s="74"/>
    </row>
    <row r="31" spans="3:12" ht="16.05" customHeight="1" x14ac:dyDescent="0.3">
      <c r="C31" s="71"/>
      <c r="D31" s="14"/>
      <c r="E31" s="72"/>
      <c r="F31" s="73"/>
      <c r="G31" s="71"/>
      <c r="H31" s="74"/>
      <c r="I31" s="75"/>
      <c r="J31" s="71"/>
      <c r="K31" s="74"/>
      <c r="L31" s="74"/>
    </row>
    <row r="32" spans="3:12" ht="16.05" customHeight="1" x14ac:dyDescent="0.3">
      <c r="C32" s="71"/>
      <c r="D32" s="14"/>
      <c r="E32" s="72"/>
      <c r="F32" s="73"/>
      <c r="G32" s="71"/>
      <c r="H32" s="74"/>
      <c r="I32" s="75"/>
      <c r="J32" s="71"/>
      <c r="K32" s="74"/>
      <c r="L32" s="74"/>
    </row>
    <row r="33" spans="3:12" ht="16.05" customHeight="1" x14ac:dyDescent="0.3">
      <c r="C33" s="71"/>
      <c r="D33" s="14"/>
      <c r="E33" s="72"/>
      <c r="F33" s="73"/>
      <c r="G33" s="71"/>
      <c r="H33" s="74"/>
      <c r="I33" s="75"/>
      <c r="J33" s="71"/>
      <c r="K33" s="74"/>
      <c r="L33" s="74"/>
    </row>
    <row r="34" spans="3:12" ht="16.05" customHeight="1" x14ac:dyDescent="0.3">
      <c r="C34" s="71"/>
      <c r="D34" s="14"/>
      <c r="E34" s="72"/>
      <c r="F34" s="73"/>
      <c r="G34" s="71"/>
      <c r="H34" s="74"/>
      <c r="I34" s="75"/>
      <c r="J34" s="71"/>
      <c r="K34" s="74"/>
      <c r="L34" s="74"/>
    </row>
    <row r="35" spans="3:12" ht="16.05" customHeight="1" x14ac:dyDescent="0.3">
      <c r="C35" s="71"/>
      <c r="D35" s="14"/>
      <c r="E35" s="72"/>
      <c r="F35" s="73"/>
      <c r="G35" s="71"/>
      <c r="H35" s="74"/>
      <c r="I35" s="75"/>
      <c r="J35" s="71"/>
      <c r="K35" s="74"/>
      <c r="L35" s="74"/>
    </row>
    <row r="36" spans="3:12" ht="16.05" customHeight="1" x14ac:dyDescent="0.3">
      <c r="C36" s="71"/>
      <c r="D36" s="14"/>
      <c r="E36" s="72"/>
      <c r="F36" s="73"/>
      <c r="G36" s="71"/>
      <c r="H36" s="74"/>
      <c r="I36" s="75"/>
      <c r="J36" s="71"/>
      <c r="K36" s="74"/>
      <c r="L36" s="74"/>
    </row>
    <row r="37" spans="3:12" ht="16.05" customHeight="1" x14ac:dyDescent="0.3">
      <c r="C37" s="71"/>
      <c r="D37" s="14"/>
      <c r="E37" s="72"/>
      <c r="F37" s="73"/>
      <c r="G37" s="71"/>
      <c r="H37" s="74"/>
      <c r="I37" s="75"/>
      <c r="J37" s="71"/>
      <c r="K37" s="74"/>
      <c r="L37" s="74"/>
    </row>
    <row r="38" spans="3:12" ht="16.05" customHeight="1" x14ac:dyDescent="0.3">
      <c r="C38" s="71"/>
      <c r="D38" s="14"/>
      <c r="E38" s="72"/>
      <c r="F38" s="73"/>
      <c r="G38" s="71"/>
      <c r="H38" s="74"/>
      <c r="I38" s="75"/>
      <c r="J38" s="71"/>
      <c r="K38" s="74"/>
      <c r="L38" s="74"/>
    </row>
    <row r="39" spans="3:12" ht="16.05" customHeight="1" x14ac:dyDescent="0.3">
      <c r="C39" s="71"/>
      <c r="D39" s="14"/>
      <c r="E39" s="72"/>
      <c r="F39" s="73"/>
      <c r="G39" s="71"/>
      <c r="H39" s="74"/>
      <c r="I39" s="75"/>
      <c r="J39" s="71"/>
      <c r="K39" s="74"/>
      <c r="L39" s="74"/>
    </row>
    <row r="40" spans="3:12" ht="16.05" customHeight="1" x14ac:dyDescent="0.3">
      <c r="C40" s="71"/>
      <c r="D40" s="14"/>
      <c r="E40" s="72"/>
      <c r="F40" s="73"/>
      <c r="G40" s="71"/>
      <c r="H40" s="74"/>
      <c r="I40" s="75"/>
      <c r="J40" s="71"/>
      <c r="K40" s="74"/>
      <c r="L40" s="74"/>
    </row>
    <row r="41" spans="3:12" ht="16.05" customHeight="1" x14ac:dyDescent="0.3">
      <c r="C41" s="71"/>
      <c r="D41" s="14"/>
      <c r="E41" s="72"/>
      <c r="F41" s="73"/>
      <c r="G41" s="71"/>
      <c r="H41" s="74"/>
      <c r="I41" s="75"/>
      <c r="J41" s="71"/>
      <c r="K41" s="74"/>
      <c r="L41" s="74"/>
    </row>
    <row r="42" spans="3:12" ht="16.05" customHeight="1" x14ac:dyDescent="0.3">
      <c r="C42" s="71"/>
      <c r="D42" s="14"/>
      <c r="E42" s="72"/>
      <c r="F42" s="73"/>
      <c r="G42" s="71"/>
      <c r="H42" s="74"/>
      <c r="I42" s="75"/>
      <c r="J42" s="71"/>
      <c r="K42" s="74"/>
      <c r="L42" s="74"/>
    </row>
    <row r="43" spans="3:12" ht="16.05" customHeight="1" x14ac:dyDescent="0.3">
      <c r="C43" s="71"/>
      <c r="D43" s="14"/>
      <c r="E43" s="72"/>
      <c r="F43" s="73"/>
      <c r="G43" s="71"/>
      <c r="H43" s="74"/>
      <c r="I43" s="75"/>
      <c r="J43" s="71"/>
      <c r="K43" s="74"/>
      <c r="L43" s="74"/>
    </row>
    <row r="44" spans="3:12" ht="16.05" customHeight="1" x14ac:dyDescent="0.3">
      <c r="C44" s="71"/>
      <c r="D44" s="14"/>
      <c r="E44" s="72"/>
      <c r="F44" s="73"/>
      <c r="G44" s="71"/>
      <c r="H44" s="74"/>
      <c r="I44" s="75"/>
      <c r="J44" s="71"/>
      <c r="K44" s="74"/>
      <c r="L44" s="74"/>
    </row>
    <row r="45" spans="3:12" ht="16.05" customHeight="1" x14ac:dyDescent="0.3">
      <c r="C45" s="71"/>
      <c r="D45" s="14"/>
      <c r="E45" s="72"/>
      <c r="F45" s="73"/>
      <c r="G45" s="71"/>
      <c r="H45" s="74"/>
      <c r="I45" s="75"/>
      <c r="J45" s="71"/>
      <c r="K45" s="74"/>
      <c r="L45" s="74"/>
    </row>
    <row r="46" spans="3:12" ht="16.05" customHeight="1" x14ac:dyDescent="0.3">
      <c r="C46" s="71"/>
      <c r="D46" s="14"/>
      <c r="E46" s="72"/>
      <c r="F46" s="73"/>
      <c r="G46" s="71"/>
      <c r="H46" s="74"/>
      <c r="I46" s="75"/>
      <c r="J46" s="71"/>
      <c r="K46" s="74"/>
      <c r="L46" s="74"/>
    </row>
    <row r="47" spans="3:12" ht="16.05" customHeight="1" x14ac:dyDescent="0.3">
      <c r="C47" s="71"/>
      <c r="D47" s="14"/>
      <c r="E47" s="72"/>
      <c r="F47" s="73"/>
      <c r="G47" s="71"/>
      <c r="H47" s="74"/>
      <c r="I47" s="75"/>
      <c r="J47" s="71"/>
      <c r="K47" s="74"/>
      <c r="L47" s="74"/>
    </row>
    <row r="48" spans="3:12" ht="16.05" customHeight="1" x14ac:dyDescent="0.3">
      <c r="C48" s="71"/>
      <c r="D48" s="14"/>
      <c r="E48" s="72"/>
      <c r="F48" s="73"/>
      <c r="G48" s="71"/>
      <c r="H48" s="74"/>
      <c r="I48" s="75"/>
      <c r="J48" s="71"/>
      <c r="K48" s="74"/>
      <c r="L48" s="74"/>
    </row>
    <row r="49" spans="3:12" ht="16.05" customHeight="1" x14ac:dyDescent="0.3">
      <c r="C49" s="71"/>
      <c r="D49" s="14"/>
      <c r="E49" s="72"/>
      <c r="F49" s="73"/>
      <c r="G49" s="71"/>
      <c r="H49" s="74"/>
      <c r="I49" s="75"/>
      <c r="J49" s="71"/>
      <c r="K49" s="74"/>
      <c r="L49" s="74"/>
    </row>
    <row r="50" spans="3:12" ht="16.05" customHeight="1" x14ac:dyDescent="0.3">
      <c r="C50" s="71"/>
      <c r="D50" s="14"/>
      <c r="E50" s="72"/>
      <c r="F50" s="73"/>
      <c r="G50" s="71"/>
      <c r="H50" s="74"/>
      <c r="I50" s="75"/>
      <c r="J50" s="71"/>
      <c r="K50" s="74"/>
      <c r="L50" s="74"/>
    </row>
    <row r="51" spans="3:12" ht="16.05" customHeight="1" x14ac:dyDescent="0.3">
      <c r="C51" s="71"/>
      <c r="D51" s="14"/>
      <c r="E51" s="72"/>
      <c r="F51" s="73"/>
      <c r="G51" s="71"/>
      <c r="H51" s="74"/>
      <c r="I51" s="75"/>
      <c r="J51" s="71"/>
      <c r="K51" s="74"/>
      <c r="L51" s="74"/>
    </row>
    <row r="52" spans="3:12" ht="16.05" customHeight="1" x14ac:dyDescent="0.3">
      <c r="I52" s="67"/>
    </row>
    <row r="53" spans="3:12" ht="16.05" customHeight="1" x14ac:dyDescent="0.3">
      <c r="I53" s="67"/>
    </row>
    <row r="54" spans="3:12" ht="16.05" customHeight="1" x14ac:dyDescent="0.3"/>
    <row r="55" spans="3:12" ht="16.05" customHeight="1" x14ac:dyDescent="0.3"/>
    <row r="56" spans="3:12" ht="16.05" customHeight="1" x14ac:dyDescent="0.3"/>
    <row r="57" spans="3:12" ht="16.05" customHeight="1" x14ac:dyDescent="0.3"/>
    <row r="58" spans="3:12" ht="16.05" customHeight="1" x14ac:dyDescent="0.3"/>
    <row r="59" spans="3:12" ht="16.05" customHeight="1" x14ac:dyDescent="0.3"/>
    <row r="60" spans="3:12" ht="16.05" customHeight="1" x14ac:dyDescent="0.3"/>
    <row r="61" spans="3:12" ht="16.05" customHeight="1" x14ac:dyDescent="0.3"/>
    <row r="62" spans="3:12" ht="16.05" customHeight="1" x14ac:dyDescent="0.3"/>
    <row r="63" spans="3:12" ht="16.05" customHeight="1" x14ac:dyDescent="0.3"/>
    <row r="64" spans="3:12" ht="16.05" customHeight="1" x14ac:dyDescent="0.3"/>
    <row r="65" ht="16.05" customHeight="1" x14ac:dyDescent="0.3"/>
    <row r="66" ht="16.05" customHeight="1" x14ac:dyDescent="0.3"/>
    <row r="67" ht="16.05" customHeight="1" x14ac:dyDescent="0.3"/>
    <row r="68" ht="16.0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</sheetData>
  <phoneticPr fontId="18" type="noConversion"/>
  <hyperlinks>
    <hyperlink ref="N13" r:id="rId1" xr:uid="{4CD4AE35-7302-4A37-8125-77E15E9DB67E}"/>
    <hyperlink ref="N14" r:id="rId2" xr:uid="{B79447B1-5CFD-4B4C-B102-16F4D2174C86}"/>
    <hyperlink ref="N15" r:id="rId3" xr:uid="{EB5C4F1A-3520-4B98-AE2E-F9ED9A457698}"/>
    <hyperlink ref="N12" r:id="rId4" xr:uid="{2552155B-1DF3-479D-8BE6-3F1A2950C982}"/>
  </hyperlinks>
  <pageMargins left="0.7" right="0.7" top="0.75" bottom="0.75" header="0.3" footer="0.3"/>
  <pageSetup paperSize="9" orientation="portrait" r:id="rId5"/>
  <headerFooter>
    <oddFooter>&amp;L&amp;1#&amp;"Calibri"&amp;9&amp;K000000Corporativo | Interno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56EF-4F2B-40FD-8511-6E55934CE5CA}">
  <dimension ref="B8:I240"/>
  <sheetViews>
    <sheetView showGridLines="0" zoomScale="85" zoomScaleNormal="85" workbookViewId="0"/>
  </sheetViews>
  <sheetFormatPr defaultColWidth="9.21875" defaultRowHeight="14.4" x14ac:dyDescent="0.3"/>
  <cols>
    <col min="2" max="2" width="2.21875" customWidth="1"/>
    <col min="3" max="3" width="4.44140625" customWidth="1"/>
    <col min="4" max="4" width="25.5546875" customWidth="1"/>
    <col min="5" max="9" width="10.21875" customWidth="1"/>
  </cols>
  <sheetData>
    <row r="8" spans="3:9" ht="11.25" customHeight="1" x14ac:dyDescent="0.3"/>
    <row r="9" spans="3:9" ht="20.25" customHeight="1" x14ac:dyDescent="0.3">
      <c r="C9" s="15" t="s">
        <v>63</v>
      </c>
      <c r="D9" s="14"/>
      <c r="E9" s="72"/>
      <c r="F9" s="73"/>
      <c r="G9" s="71"/>
      <c r="H9" s="74"/>
      <c r="I9" s="75"/>
    </row>
    <row r="10" spans="3:9" ht="20.25" customHeight="1" x14ac:dyDescent="0.3">
      <c r="C10" s="15"/>
      <c r="D10" s="14"/>
      <c r="E10" s="72"/>
      <c r="F10" s="73"/>
      <c r="G10" s="71"/>
      <c r="H10" s="74"/>
      <c r="I10" s="75"/>
    </row>
    <row r="11" spans="3:9" s="91" customFormat="1" ht="26.25" customHeight="1" x14ac:dyDescent="0.2">
      <c r="C11" s="97" t="s">
        <v>69</v>
      </c>
      <c r="D11" s="90"/>
      <c r="E11" s="127">
        <v>45261</v>
      </c>
      <c r="F11" s="127">
        <v>45292</v>
      </c>
      <c r="G11" s="127">
        <v>45323</v>
      </c>
      <c r="H11" s="127">
        <v>45352</v>
      </c>
      <c r="I11" s="138"/>
    </row>
    <row r="12" spans="3:9" x14ac:dyDescent="0.3">
      <c r="C12" s="96"/>
      <c r="D12" s="94"/>
      <c r="E12" s="95"/>
      <c r="F12" s="95"/>
      <c r="G12" s="95"/>
      <c r="H12" s="95"/>
      <c r="I12" s="139"/>
    </row>
    <row r="13" spans="3:9" ht="20.25" customHeight="1" x14ac:dyDescent="0.3">
      <c r="C13" s="121" t="s">
        <v>64</v>
      </c>
      <c r="D13" s="122"/>
      <c r="E13" s="123">
        <v>7.3922753642755606E-2</v>
      </c>
      <c r="F13" s="123">
        <v>7.143054775213746E-2</v>
      </c>
      <c r="G13" s="123">
        <v>7.1537793639804559E-2</v>
      </c>
      <c r="H13" s="123">
        <v>7.1537793639804559E-2</v>
      </c>
      <c r="I13" s="123"/>
    </row>
    <row r="14" spans="3:9" ht="20.25" customHeight="1" x14ac:dyDescent="0.3">
      <c r="C14" s="121" t="s">
        <v>65</v>
      </c>
      <c r="D14" s="122"/>
      <c r="E14" s="123">
        <v>6.2632755524343942E-2</v>
      </c>
      <c r="F14" s="123">
        <v>5.4748808658671537E-2</v>
      </c>
      <c r="G14" s="123">
        <v>6.0341344814633276E-2</v>
      </c>
      <c r="H14" s="123">
        <v>6.0152684394820709E-2</v>
      </c>
      <c r="I14" s="123"/>
    </row>
    <row r="15" spans="3:9" ht="20.25" customHeight="1" x14ac:dyDescent="0.3">
      <c r="C15" s="124" t="s">
        <v>66</v>
      </c>
      <c r="D15" s="125"/>
      <c r="E15" s="126">
        <v>0.12076655849834149</v>
      </c>
      <c r="F15" s="126">
        <v>0.1244054336367772</v>
      </c>
      <c r="G15" s="126">
        <v>0.11573015300111773</v>
      </c>
      <c r="H15" s="126">
        <v>0.11071609531393117</v>
      </c>
      <c r="I15" s="123"/>
    </row>
    <row r="16" spans="3:9" s="91" customFormat="1" ht="260.25" customHeight="1" x14ac:dyDescent="0.2">
      <c r="C16" s="93"/>
      <c r="D16" s="93"/>
      <c r="E16" s="93"/>
      <c r="F16" s="93"/>
      <c r="G16" s="93"/>
      <c r="H16" s="93"/>
      <c r="I16" s="93"/>
    </row>
    <row r="17" spans="2:9" ht="20.25" customHeight="1" x14ac:dyDescent="0.3">
      <c r="C17" s="15" t="s">
        <v>83</v>
      </c>
      <c r="D17" s="14"/>
      <c r="E17" s="72"/>
      <c r="F17" s="73"/>
      <c r="G17" s="71"/>
      <c r="H17" s="74"/>
      <c r="I17" s="75"/>
    </row>
    <row r="18" spans="2:9" ht="20.25" customHeight="1" x14ac:dyDescent="0.3">
      <c r="C18" s="15"/>
      <c r="D18" s="14"/>
      <c r="E18" s="72"/>
      <c r="F18" s="73"/>
      <c r="G18" s="71"/>
      <c r="H18" s="74"/>
      <c r="I18" s="75"/>
    </row>
    <row r="19" spans="2:9" s="91" customFormat="1" ht="26.25" customHeight="1" x14ac:dyDescent="0.2">
      <c r="C19" s="89" t="s">
        <v>13</v>
      </c>
      <c r="D19" s="89" t="s">
        <v>50</v>
      </c>
      <c r="E19" s="127">
        <f>E$11</f>
        <v>45261</v>
      </c>
      <c r="F19" s="127">
        <f t="shared" ref="F19:H19" si="0">F$11</f>
        <v>45292</v>
      </c>
      <c r="G19" s="127">
        <f t="shared" si="0"/>
        <v>45323</v>
      </c>
      <c r="H19" s="127">
        <f t="shared" si="0"/>
        <v>45352</v>
      </c>
      <c r="I19" s="138"/>
    </row>
    <row r="20" spans="2:9" x14ac:dyDescent="0.3">
      <c r="C20" s="96"/>
      <c r="D20" s="94"/>
      <c r="E20" s="95"/>
      <c r="F20" s="95"/>
      <c r="G20" s="95"/>
      <c r="H20" s="95"/>
      <c r="I20" s="139"/>
    </row>
    <row r="21" spans="2:9" s="131" customFormat="1" ht="20.100000000000001" customHeight="1" x14ac:dyDescent="0.3">
      <c r="B21" s="128" t="s">
        <v>94</v>
      </c>
      <c r="C21" s="129">
        <v>1</v>
      </c>
      <c r="D21" s="130" t="s">
        <v>94</v>
      </c>
      <c r="E21" s="134">
        <v>3.9518698960584929E-2</v>
      </c>
      <c r="F21" s="134">
        <v>2.0163288173566597E-2</v>
      </c>
      <c r="G21" s="134">
        <v>2.0163288173566597E-2</v>
      </c>
      <c r="H21" s="134">
        <v>2.0068451929138576E-2</v>
      </c>
      <c r="I21" s="140"/>
    </row>
    <row r="22" spans="2:9" s="131" customFormat="1" ht="20.100000000000001" customHeight="1" x14ac:dyDescent="0.3">
      <c r="B22" s="128" t="s">
        <v>95</v>
      </c>
      <c r="C22" s="129">
        <v>2</v>
      </c>
      <c r="D22" s="130" t="s">
        <v>95</v>
      </c>
      <c r="E22" s="134">
        <v>0.18830749396877958</v>
      </c>
      <c r="F22" s="134">
        <v>0.18813027844763622</v>
      </c>
      <c r="G22" s="134">
        <v>0.18813027844763622</v>
      </c>
      <c r="H22" s="134">
        <v>0.18813027844763622</v>
      </c>
      <c r="I22" s="140"/>
    </row>
    <row r="23" spans="2:9" s="131" customFormat="1" ht="20.100000000000001" customHeight="1" x14ac:dyDescent="0.3">
      <c r="B23" s="128" t="s">
        <v>96</v>
      </c>
      <c r="C23" s="129">
        <v>3</v>
      </c>
      <c r="D23" s="130" t="s">
        <v>96</v>
      </c>
      <c r="E23" s="134">
        <v>7.8881150510089898E-2</v>
      </c>
      <c r="F23" s="134">
        <v>8.2802508308940509E-2</v>
      </c>
      <c r="G23" s="134">
        <v>0.12788109078019641</v>
      </c>
      <c r="H23" s="134">
        <v>0.12788109078019641</v>
      </c>
      <c r="I23" s="140"/>
    </row>
    <row r="24" spans="2:9" s="131" customFormat="1" ht="20.100000000000001" customHeight="1" x14ac:dyDescent="0.3">
      <c r="B24" s="128" t="s">
        <v>97</v>
      </c>
      <c r="C24" s="129">
        <v>4</v>
      </c>
      <c r="D24" s="130" t="s">
        <v>97</v>
      </c>
      <c r="E24" s="134">
        <v>5.0613506053318533E-2</v>
      </c>
      <c r="F24" s="134">
        <v>8.0689405215958673E-2</v>
      </c>
      <c r="G24" s="134">
        <v>3.2187813269484174E-2</v>
      </c>
      <c r="H24" s="134">
        <v>3.20757604834934E-2</v>
      </c>
      <c r="I24" s="140"/>
    </row>
    <row r="25" spans="2:9" ht="11.55" customHeight="1" x14ac:dyDescent="0.3">
      <c r="C25" s="118"/>
      <c r="D25" s="119"/>
      <c r="E25" s="135"/>
      <c r="F25" s="135"/>
      <c r="G25" s="135"/>
      <c r="H25" s="135"/>
      <c r="I25" s="141"/>
    </row>
    <row r="26" spans="2:9" ht="16.05" customHeight="1" x14ac:dyDescent="0.3">
      <c r="C26" s="120"/>
      <c r="D26" s="73"/>
      <c r="E26" s="73"/>
      <c r="F26" s="73"/>
      <c r="G26" s="73"/>
      <c r="H26" s="73"/>
      <c r="I26" s="73"/>
    </row>
    <row r="27" spans="2:9" s="91" customFormat="1" ht="20.55" customHeight="1" x14ac:dyDescent="0.2">
      <c r="C27" s="93"/>
      <c r="D27" s="93"/>
      <c r="E27" s="93"/>
      <c r="F27" s="93"/>
      <c r="G27" s="93"/>
      <c r="H27" s="93"/>
      <c r="I27" s="93"/>
    </row>
    <row r="28" spans="2:9" s="91" customFormat="1" ht="20.55" customHeight="1" x14ac:dyDescent="0.2">
      <c r="C28" s="93"/>
      <c r="D28" s="93"/>
      <c r="E28" s="93"/>
      <c r="F28" s="93"/>
      <c r="G28" s="93"/>
      <c r="H28" s="93"/>
      <c r="I28" s="93"/>
    </row>
    <row r="29" spans="2:9" s="91" customFormat="1" ht="26.25" customHeight="1" x14ac:dyDescent="0.2">
      <c r="C29" s="97" t="s">
        <v>70</v>
      </c>
      <c r="D29" s="90"/>
      <c r="E29" s="127">
        <f>E$11</f>
        <v>45261</v>
      </c>
      <c r="F29" s="127">
        <f t="shared" ref="F29:H29" si="1">F$11</f>
        <v>45292</v>
      </c>
      <c r="G29" s="127">
        <f t="shared" si="1"/>
        <v>45323</v>
      </c>
      <c r="H29" s="127">
        <f t="shared" si="1"/>
        <v>45352</v>
      </c>
      <c r="I29" s="138"/>
    </row>
    <row r="30" spans="2:9" x14ac:dyDescent="0.3">
      <c r="C30" s="96"/>
      <c r="D30" s="94"/>
      <c r="E30" s="95"/>
      <c r="F30" s="95"/>
      <c r="G30" s="95"/>
      <c r="H30" s="95"/>
      <c r="I30" s="139"/>
    </row>
    <row r="31" spans="2:9" ht="20.25" customHeight="1" x14ac:dyDescent="0.3">
      <c r="C31" s="121" t="s">
        <v>59</v>
      </c>
      <c r="D31" s="122"/>
      <c r="E31" s="123">
        <v>0.63950892010601645</v>
      </c>
      <c r="F31" s="123">
        <v>0.63257982195997853</v>
      </c>
      <c r="G31" s="123">
        <v>0.63027590525988164</v>
      </c>
      <c r="H31" s="123">
        <v>0.62851771750815877</v>
      </c>
      <c r="I31" s="123"/>
    </row>
    <row r="32" spans="2:9" ht="19.95" customHeight="1" x14ac:dyDescent="0.3">
      <c r="C32" s="121" t="s">
        <v>58</v>
      </c>
      <c r="D32" s="122"/>
      <c r="E32" s="123">
        <v>0.34409542036807728</v>
      </c>
      <c r="F32" s="123">
        <v>0.35085145646272281</v>
      </c>
      <c r="G32" s="123">
        <v>0.35305264122864216</v>
      </c>
      <c r="H32" s="123">
        <v>0.35486628924939284</v>
      </c>
      <c r="I32" s="123"/>
    </row>
    <row r="33" spans="3:9" ht="19.95" customHeight="1" x14ac:dyDescent="0.3">
      <c r="C33" s="124" t="s">
        <v>102</v>
      </c>
      <c r="D33" s="125"/>
      <c r="E33" s="126">
        <v>1.6395659525906367E-2</v>
      </c>
      <c r="F33" s="126">
        <v>1.6568721577298755E-2</v>
      </c>
      <c r="G33" s="126">
        <v>1.6671453511476208E-2</v>
      </c>
      <c r="H33" s="126">
        <v>1.6615993242448522E-2</v>
      </c>
      <c r="I33" s="123"/>
    </row>
    <row r="34" spans="3:9" ht="229.5" customHeight="1" x14ac:dyDescent="0.3">
      <c r="C34" s="87"/>
      <c r="D34" s="14"/>
      <c r="E34" s="72"/>
      <c r="F34" s="73"/>
      <c r="G34" s="71"/>
      <c r="H34" s="74"/>
      <c r="I34" s="75"/>
    </row>
    <row r="35" spans="3:9" s="91" customFormat="1" ht="26.25" customHeight="1" x14ac:dyDescent="0.2">
      <c r="C35" s="97" t="s">
        <v>62</v>
      </c>
      <c r="D35" s="90"/>
      <c r="E35" s="127">
        <f>E$11</f>
        <v>45261</v>
      </c>
      <c r="F35" s="127">
        <f t="shared" ref="F35:H35" si="2">F$11</f>
        <v>45292</v>
      </c>
      <c r="G35" s="127">
        <f t="shared" si="2"/>
        <v>45323</v>
      </c>
      <c r="H35" s="127">
        <f t="shared" si="2"/>
        <v>45352</v>
      </c>
      <c r="I35" s="138"/>
    </row>
    <row r="36" spans="3:9" x14ac:dyDescent="0.3">
      <c r="C36" s="96"/>
      <c r="D36" s="94"/>
      <c r="E36" s="95"/>
      <c r="F36" s="95"/>
      <c r="G36" s="95"/>
      <c r="H36" s="95"/>
      <c r="I36" s="139"/>
    </row>
    <row r="37" spans="3:9" ht="20.25" customHeight="1" x14ac:dyDescent="0.3">
      <c r="C37" s="132" t="s">
        <v>33</v>
      </c>
      <c r="D37" s="122"/>
      <c r="E37" s="123">
        <v>0.38846705291874745</v>
      </c>
      <c r="F37" s="123">
        <v>0.3821884153452641</v>
      </c>
      <c r="G37" s="123">
        <v>0.37835776499890422</v>
      </c>
      <c r="H37" s="123">
        <v>0.37743762342127229</v>
      </c>
      <c r="I37" s="123"/>
    </row>
    <row r="38" spans="3:9" ht="20.25" customHeight="1" x14ac:dyDescent="0.3">
      <c r="C38" s="133" t="s">
        <v>34</v>
      </c>
      <c r="D38" s="125"/>
      <c r="E38" s="126">
        <v>0.6115329470812525</v>
      </c>
      <c r="F38" s="126">
        <v>0.61781158465473585</v>
      </c>
      <c r="G38" s="126">
        <v>0.62164223500109572</v>
      </c>
      <c r="H38" s="126">
        <v>0.62256237657872759</v>
      </c>
      <c r="I38" s="123"/>
    </row>
    <row r="39" spans="3:9" ht="235.5" customHeight="1" x14ac:dyDescent="0.3">
      <c r="C39" s="87"/>
      <c r="D39" s="14"/>
      <c r="E39" s="72"/>
      <c r="F39" s="73"/>
      <c r="G39" s="71"/>
      <c r="H39" s="74"/>
      <c r="I39" s="75"/>
    </row>
    <row r="40" spans="3:9" s="91" customFormat="1" ht="26.25" customHeight="1" x14ac:dyDescent="0.2">
      <c r="C40" s="97" t="s">
        <v>85</v>
      </c>
      <c r="D40" s="90"/>
      <c r="E40" s="137" t="s">
        <v>87</v>
      </c>
      <c r="F40" s="137" t="s">
        <v>88</v>
      </c>
      <c r="G40" s="137" t="s">
        <v>89</v>
      </c>
      <c r="H40" s="137" t="s">
        <v>90</v>
      </c>
      <c r="I40" s="137" t="s">
        <v>91</v>
      </c>
    </row>
    <row r="41" spans="3:9" x14ac:dyDescent="0.3">
      <c r="C41" s="96"/>
      <c r="D41" s="94"/>
      <c r="E41" s="95"/>
      <c r="F41" s="95"/>
      <c r="G41" s="95"/>
      <c r="H41" s="95"/>
      <c r="I41" s="95"/>
    </row>
    <row r="42" spans="3:9" ht="20.25" customHeight="1" x14ac:dyDescent="0.3">
      <c r="C42" s="121" t="s">
        <v>33</v>
      </c>
      <c r="D42" s="122"/>
      <c r="E42" s="123">
        <v>3.6830682077779189E-2</v>
      </c>
      <c r="F42" s="123">
        <v>2.7422327731450313E-2</v>
      </c>
      <c r="G42" s="123">
        <v>9.7533934331436867E-2</v>
      </c>
      <c r="H42" s="123">
        <v>7.8011931993842237E-2</v>
      </c>
      <c r="I42" s="123">
        <v>0.13900873962560559</v>
      </c>
    </row>
    <row r="43" spans="3:9" ht="20.25" customHeight="1" x14ac:dyDescent="0.3">
      <c r="C43" s="121" t="s">
        <v>34</v>
      </c>
      <c r="D43" s="122"/>
      <c r="E43" s="123">
        <v>0</v>
      </c>
      <c r="F43" s="123">
        <v>0.14749372866108976</v>
      </c>
      <c r="G43" s="123">
        <v>0.17187605920674789</v>
      </c>
      <c r="H43" s="123">
        <v>3.4812080284471164E-2</v>
      </c>
      <c r="I43" s="123">
        <v>0.26701051608757709</v>
      </c>
    </row>
    <row r="44" spans="3:9" ht="20.25" customHeight="1" x14ac:dyDescent="0.3">
      <c r="C44" s="87" t="s">
        <v>84</v>
      </c>
      <c r="D44" s="14"/>
      <c r="E44" s="123">
        <f>SUM(E42:E43)</f>
        <v>3.6830682077779189E-2</v>
      </c>
      <c r="F44" s="123">
        <f>SUM(F42:F43)</f>
        <v>0.17491605639254007</v>
      </c>
      <c r="G44" s="123">
        <f>SUM(G42:G43)</f>
        <v>0.26940999353818473</v>
      </c>
      <c r="H44" s="123">
        <f>SUM(H42:H43)</f>
        <v>0.1128240122783134</v>
      </c>
      <c r="I44" s="123">
        <f>SUM(I42:I43)</f>
        <v>0.40601925571318265</v>
      </c>
    </row>
    <row r="45" spans="3:9" ht="217.95" customHeight="1" x14ac:dyDescent="0.3">
      <c r="C45" s="87"/>
      <c r="D45" s="14"/>
      <c r="E45" s="72"/>
      <c r="F45" s="73"/>
      <c r="G45" s="71"/>
      <c r="H45" s="74"/>
      <c r="I45" s="74"/>
    </row>
    <row r="46" spans="3:9" ht="20.25" customHeight="1" x14ac:dyDescent="0.3">
      <c r="C46" s="97" t="s">
        <v>86</v>
      </c>
      <c r="D46" s="90"/>
      <c r="E46" s="137" t="s">
        <v>87</v>
      </c>
      <c r="F46" s="137" t="s">
        <v>88</v>
      </c>
      <c r="G46" s="137" t="s">
        <v>89</v>
      </c>
      <c r="H46" s="137" t="s">
        <v>90</v>
      </c>
      <c r="I46" s="74"/>
    </row>
    <row r="47" spans="3:9" ht="20.25" customHeight="1" x14ac:dyDescent="0.3">
      <c r="C47" s="96"/>
      <c r="D47" s="94"/>
      <c r="E47" s="95"/>
      <c r="F47" s="95"/>
      <c r="G47" s="95"/>
      <c r="H47" s="95"/>
      <c r="I47" s="74"/>
    </row>
    <row r="48" spans="3:9" ht="20.25" customHeight="1" x14ac:dyDescent="0.3">
      <c r="C48" s="121" t="s">
        <v>33</v>
      </c>
      <c r="D48" s="122"/>
      <c r="E48" s="123">
        <v>5.2054802298590115E-2</v>
      </c>
      <c r="F48" s="123">
        <v>0.10189295106084986</v>
      </c>
      <c r="G48" s="123">
        <v>3.43467055772156E-2</v>
      </c>
      <c r="H48" s="123">
        <v>5.247991680418544E-3</v>
      </c>
      <c r="I48" s="123"/>
    </row>
    <row r="49" spans="3:9" ht="20.25" customHeight="1" x14ac:dyDescent="0.3">
      <c r="C49" s="121" t="s">
        <v>34</v>
      </c>
      <c r="D49" s="122"/>
      <c r="E49" s="123">
        <v>3.0103253727541534E-2</v>
      </c>
      <c r="F49" s="123">
        <v>3.2535468503862269E-2</v>
      </c>
      <c r="G49" s="123">
        <v>3.5947180243261365E-2</v>
      </c>
      <c r="H49" s="123">
        <v>1.1049766416449121E-2</v>
      </c>
      <c r="I49" s="123"/>
    </row>
    <row r="50" spans="3:9" ht="20.25" customHeight="1" x14ac:dyDescent="0.3">
      <c r="C50" s="87" t="s">
        <v>84</v>
      </c>
      <c r="D50" s="14"/>
      <c r="E50" s="123">
        <f>SUM(E48:E49)</f>
        <v>8.2158056026131646E-2</v>
      </c>
      <c r="F50" s="123">
        <f>SUM(F48:F49)</f>
        <v>0.13442841956471213</v>
      </c>
      <c r="G50" s="123">
        <f>SUM(G48:G49)</f>
        <v>7.0293885820476965E-2</v>
      </c>
      <c r="H50" s="123">
        <f>SUM(H48:H49)</f>
        <v>1.6297758096867666E-2</v>
      </c>
      <c r="I50" s="123"/>
    </row>
    <row r="51" spans="3:9" ht="185.55" customHeight="1" x14ac:dyDescent="0.3">
      <c r="C51" s="87"/>
      <c r="D51" s="14"/>
      <c r="E51" s="72"/>
      <c r="F51" s="73"/>
      <c r="G51" s="71"/>
      <c r="H51" s="74"/>
      <c r="I51" s="75"/>
    </row>
    <row r="52" spans="3:9" ht="20.25" customHeight="1" x14ac:dyDescent="0.3">
      <c r="C52" s="88"/>
      <c r="D52" s="14"/>
      <c r="E52" s="72"/>
      <c r="F52" s="73"/>
      <c r="G52" s="71"/>
      <c r="H52" s="74"/>
      <c r="I52" s="75"/>
    </row>
    <row r="53" spans="3:9" ht="20.25" customHeight="1" x14ac:dyDescent="0.3">
      <c r="C53" s="88"/>
      <c r="D53" s="14"/>
      <c r="E53" s="72"/>
      <c r="F53" s="73"/>
      <c r="G53" s="71"/>
      <c r="H53" s="74"/>
      <c r="I53" s="75"/>
    </row>
    <row r="54" spans="3:9" ht="20.25" customHeight="1" x14ac:dyDescent="0.3">
      <c r="C54" s="88"/>
      <c r="D54" s="14"/>
      <c r="E54" s="72"/>
      <c r="F54" s="73"/>
      <c r="G54" s="71"/>
      <c r="H54" s="74"/>
      <c r="I54" s="75"/>
    </row>
    <row r="55" spans="3:9" ht="20.25" customHeight="1" x14ac:dyDescent="0.3">
      <c r="C55" s="88"/>
      <c r="D55" s="14"/>
      <c r="E55" s="72"/>
      <c r="F55" s="73"/>
      <c r="G55" s="71"/>
      <c r="H55" s="74"/>
      <c r="I55" s="75"/>
    </row>
    <row r="56" spans="3:9" ht="20.25" customHeight="1" x14ac:dyDescent="0.3">
      <c r="C56" s="88"/>
      <c r="D56" s="14"/>
      <c r="E56" s="72"/>
      <c r="F56" s="73"/>
      <c r="G56" s="71"/>
      <c r="H56" s="74"/>
      <c r="I56" s="75"/>
    </row>
    <row r="57" spans="3:9" ht="20.25" customHeight="1" x14ac:dyDescent="0.3">
      <c r="C57" s="88"/>
      <c r="D57" s="14"/>
      <c r="E57" s="72"/>
      <c r="F57" s="73"/>
      <c r="G57" s="71"/>
      <c r="H57" s="74"/>
      <c r="I57" s="75"/>
    </row>
    <row r="58" spans="3:9" ht="20.25" customHeight="1" x14ac:dyDescent="0.3">
      <c r="C58" s="88"/>
      <c r="D58" s="14"/>
      <c r="E58" s="72"/>
      <c r="F58" s="73"/>
      <c r="G58" s="71"/>
      <c r="H58" s="74"/>
      <c r="I58" s="75"/>
    </row>
    <row r="59" spans="3:9" ht="20.25" customHeight="1" x14ac:dyDescent="0.3">
      <c r="C59" s="88"/>
      <c r="D59" s="14"/>
      <c r="E59" s="72"/>
      <c r="F59" s="73"/>
      <c r="G59" s="71"/>
      <c r="H59" s="74"/>
      <c r="I59" s="75"/>
    </row>
    <row r="60" spans="3:9" ht="20.25" customHeight="1" x14ac:dyDescent="0.3">
      <c r="C60" s="88"/>
      <c r="D60" s="14"/>
      <c r="E60" s="72"/>
      <c r="F60" s="73"/>
      <c r="G60" s="71"/>
      <c r="H60" s="74"/>
      <c r="I60" s="75"/>
    </row>
    <row r="61" spans="3:9" ht="20.25" customHeight="1" x14ac:dyDescent="0.3">
      <c r="C61" s="88"/>
      <c r="D61" s="14"/>
      <c r="E61" s="72"/>
      <c r="F61" s="73"/>
      <c r="G61" s="71"/>
      <c r="H61" s="74"/>
      <c r="I61" s="75"/>
    </row>
    <row r="62" spans="3:9" ht="20.25" customHeight="1" x14ac:dyDescent="0.3">
      <c r="C62" s="88"/>
      <c r="D62" s="14"/>
      <c r="E62" s="72"/>
      <c r="F62" s="73"/>
      <c r="G62" s="71"/>
      <c r="H62" s="74"/>
      <c r="I62" s="75"/>
    </row>
    <row r="63" spans="3:9" ht="20.25" customHeight="1" x14ac:dyDescent="0.3">
      <c r="C63" s="88"/>
      <c r="D63" s="14"/>
      <c r="E63" s="72"/>
      <c r="F63" s="73"/>
      <c r="G63" s="71"/>
      <c r="H63" s="74"/>
      <c r="I63" s="75"/>
    </row>
    <row r="64" spans="3:9" ht="20.25" customHeight="1" x14ac:dyDescent="0.3">
      <c r="C64" s="88"/>
      <c r="D64" s="14"/>
      <c r="E64" s="72"/>
      <c r="F64" s="73"/>
      <c r="G64" s="71"/>
      <c r="H64" s="74"/>
      <c r="I64" s="75"/>
    </row>
    <row r="65" spans="3:9" ht="20.25" customHeight="1" x14ac:dyDescent="0.3">
      <c r="C65" s="88"/>
      <c r="D65" s="14"/>
      <c r="E65" s="72"/>
      <c r="F65" s="73"/>
      <c r="G65" s="71"/>
      <c r="H65" s="74"/>
      <c r="I65" s="75"/>
    </row>
    <row r="66" spans="3:9" ht="20.25" customHeight="1" x14ac:dyDescent="0.3">
      <c r="C66" s="88"/>
      <c r="D66" s="14"/>
      <c r="E66" s="72"/>
      <c r="F66" s="73"/>
      <c r="G66" s="71"/>
      <c r="H66" s="74"/>
      <c r="I66" s="75"/>
    </row>
    <row r="67" spans="3:9" ht="20.25" customHeight="1" x14ac:dyDescent="0.3">
      <c r="C67" s="88"/>
      <c r="D67" s="14"/>
      <c r="E67" s="72"/>
      <c r="F67" s="73"/>
      <c r="G67" s="71"/>
      <c r="H67" s="74"/>
      <c r="I67" s="75"/>
    </row>
    <row r="68" spans="3:9" ht="20.25" customHeight="1" x14ac:dyDescent="0.3">
      <c r="C68" s="88"/>
      <c r="D68" s="14"/>
      <c r="E68" s="72"/>
      <c r="F68" s="73"/>
      <c r="G68" s="71"/>
      <c r="H68" s="74"/>
      <c r="I68" s="75"/>
    </row>
    <row r="69" spans="3:9" ht="20.25" customHeight="1" x14ac:dyDescent="0.3">
      <c r="C69" s="88"/>
      <c r="D69" s="14"/>
      <c r="E69" s="72"/>
      <c r="F69" s="73"/>
      <c r="G69" s="71"/>
      <c r="H69" s="74"/>
      <c r="I69" s="75"/>
    </row>
    <row r="70" spans="3:9" ht="20.25" customHeight="1" x14ac:dyDescent="0.3">
      <c r="C70" s="88"/>
      <c r="D70" s="14"/>
      <c r="E70" s="72"/>
      <c r="F70" s="73"/>
      <c r="G70" s="71"/>
      <c r="H70" s="74"/>
      <c r="I70" s="75"/>
    </row>
    <row r="71" spans="3:9" ht="20.25" customHeight="1" x14ac:dyDescent="0.3">
      <c r="C71" s="88"/>
      <c r="D71" s="14"/>
      <c r="E71" s="72"/>
      <c r="F71" s="73"/>
      <c r="G71" s="71"/>
      <c r="H71" s="74"/>
      <c r="I71" s="75"/>
    </row>
    <row r="72" spans="3:9" ht="20.25" customHeight="1" x14ac:dyDescent="0.3">
      <c r="C72" s="88"/>
      <c r="D72" s="14"/>
      <c r="E72" s="72"/>
      <c r="F72" s="73"/>
      <c r="G72" s="71"/>
      <c r="H72" s="74"/>
      <c r="I72" s="75"/>
    </row>
    <row r="73" spans="3:9" ht="20.25" customHeight="1" x14ac:dyDescent="0.3">
      <c r="C73" s="88"/>
      <c r="D73" s="14"/>
      <c r="E73" s="72"/>
      <c r="F73" s="73"/>
      <c r="G73" s="71"/>
      <c r="H73" s="74"/>
      <c r="I73" s="75"/>
    </row>
    <row r="74" spans="3:9" ht="20.25" customHeight="1" x14ac:dyDescent="0.3">
      <c r="C74" s="88"/>
      <c r="D74" s="14"/>
      <c r="E74" s="72"/>
      <c r="F74" s="73"/>
      <c r="G74" s="71"/>
      <c r="H74" s="74"/>
      <c r="I74" s="75"/>
    </row>
    <row r="75" spans="3:9" ht="20.25" customHeight="1" x14ac:dyDescent="0.3">
      <c r="C75" s="88"/>
      <c r="D75" s="14"/>
      <c r="E75" s="72"/>
      <c r="F75" s="73"/>
      <c r="G75" s="71"/>
      <c r="H75" s="74"/>
      <c r="I75" s="75"/>
    </row>
    <row r="76" spans="3:9" ht="20.25" customHeight="1" x14ac:dyDescent="0.3">
      <c r="C76" s="88"/>
      <c r="D76" s="14"/>
      <c r="E76" s="72"/>
      <c r="F76" s="73"/>
      <c r="G76" s="71"/>
      <c r="H76" s="74"/>
      <c r="I76" s="75"/>
    </row>
    <row r="77" spans="3:9" ht="20.25" customHeight="1" x14ac:dyDescent="0.3">
      <c r="C77" s="88"/>
      <c r="D77" s="14"/>
      <c r="E77" s="72"/>
      <c r="F77" s="73"/>
      <c r="G77" s="71"/>
      <c r="H77" s="74"/>
      <c r="I77" s="75"/>
    </row>
    <row r="78" spans="3:9" ht="20.25" customHeight="1" x14ac:dyDescent="0.3">
      <c r="C78" s="88"/>
      <c r="D78" s="14"/>
      <c r="E78" s="72"/>
      <c r="F78" s="73"/>
      <c r="G78" s="71"/>
      <c r="H78" s="74"/>
      <c r="I78" s="75"/>
    </row>
    <row r="79" spans="3:9" ht="20.25" customHeight="1" x14ac:dyDescent="0.3">
      <c r="C79" s="88"/>
      <c r="D79" s="14"/>
      <c r="E79" s="72"/>
      <c r="F79" s="73"/>
      <c r="G79" s="71"/>
      <c r="H79" s="74"/>
      <c r="I79" s="75"/>
    </row>
    <row r="80" spans="3:9" ht="20.25" customHeight="1" x14ac:dyDescent="0.3">
      <c r="C80" s="88"/>
      <c r="D80" s="14"/>
      <c r="E80" s="72"/>
      <c r="F80" s="73"/>
      <c r="G80" s="71"/>
      <c r="H80" s="74"/>
      <c r="I80" s="75"/>
    </row>
    <row r="81" spans="3:9" ht="20.25" customHeight="1" x14ac:dyDescent="0.3">
      <c r="C81" s="88"/>
      <c r="D81" s="14"/>
      <c r="E81" s="72"/>
      <c r="F81" s="73"/>
      <c r="G81" s="71"/>
      <c r="H81" s="74"/>
      <c r="I81" s="75"/>
    </row>
    <row r="82" spans="3:9" ht="20.25" customHeight="1" x14ac:dyDescent="0.3">
      <c r="C82" s="88"/>
      <c r="D82" s="14"/>
      <c r="E82" s="72"/>
      <c r="F82" s="73"/>
      <c r="G82" s="71"/>
      <c r="H82" s="74"/>
      <c r="I82" s="75"/>
    </row>
    <row r="83" spans="3:9" ht="20.25" customHeight="1" x14ac:dyDescent="0.3">
      <c r="C83" s="88"/>
      <c r="D83" s="14"/>
      <c r="E83" s="72"/>
      <c r="F83" s="73"/>
      <c r="G83" s="71"/>
      <c r="H83" s="74"/>
      <c r="I83" s="75"/>
    </row>
    <row r="84" spans="3:9" ht="16.05" customHeight="1" x14ac:dyDescent="0.3">
      <c r="C84" s="88"/>
      <c r="D84" s="14"/>
      <c r="E84" s="72"/>
      <c r="F84" s="73"/>
      <c r="G84" s="71"/>
      <c r="H84" s="74"/>
      <c r="I84" s="75"/>
    </row>
    <row r="85" spans="3:9" ht="16.05" customHeight="1" x14ac:dyDescent="0.3">
      <c r="C85" s="88"/>
      <c r="D85" s="14"/>
      <c r="E85" s="72"/>
      <c r="F85" s="73"/>
      <c r="G85" s="71"/>
      <c r="H85" s="74"/>
      <c r="I85" s="75"/>
    </row>
    <row r="86" spans="3:9" ht="16.05" customHeight="1" x14ac:dyDescent="0.3">
      <c r="C86" s="88"/>
      <c r="D86" s="14"/>
      <c r="E86" s="72"/>
      <c r="F86" s="73"/>
      <c r="G86" s="71"/>
      <c r="H86" s="74"/>
      <c r="I86" s="75"/>
    </row>
    <row r="87" spans="3:9" ht="16.05" customHeight="1" x14ac:dyDescent="0.3">
      <c r="C87" s="88"/>
      <c r="D87" s="14"/>
      <c r="E87" s="72"/>
      <c r="F87" s="73"/>
      <c r="G87" s="71"/>
      <c r="H87" s="74"/>
      <c r="I87" s="75"/>
    </row>
    <row r="88" spans="3:9" ht="16.05" customHeight="1" x14ac:dyDescent="0.3">
      <c r="C88" s="88"/>
      <c r="D88" s="14"/>
      <c r="E88" s="72"/>
      <c r="F88" s="73"/>
      <c r="G88" s="71"/>
      <c r="H88" s="74"/>
      <c r="I88" s="75"/>
    </row>
    <row r="89" spans="3:9" ht="16.05" customHeight="1" x14ac:dyDescent="0.3">
      <c r="C89" s="88"/>
      <c r="D89" s="14"/>
      <c r="E89" s="72"/>
      <c r="F89" s="73"/>
      <c r="G89" s="71"/>
      <c r="H89" s="74"/>
      <c r="I89" s="75"/>
    </row>
    <row r="90" spans="3:9" ht="16.05" customHeight="1" x14ac:dyDescent="0.3">
      <c r="C90" s="88"/>
      <c r="D90" s="14"/>
      <c r="E90" s="72"/>
      <c r="F90" s="73"/>
      <c r="G90" s="71"/>
      <c r="H90" s="74"/>
      <c r="I90" s="75"/>
    </row>
    <row r="91" spans="3:9" ht="16.05" customHeight="1" x14ac:dyDescent="0.3">
      <c r="C91" s="88"/>
      <c r="D91" s="14"/>
      <c r="E91" s="72"/>
      <c r="F91" s="73"/>
      <c r="G91" s="71"/>
      <c r="H91" s="74"/>
      <c r="I91" s="75"/>
    </row>
    <row r="92" spans="3:9" ht="16.05" customHeight="1" x14ac:dyDescent="0.3">
      <c r="C92" s="88"/>
      <c r="D92" s="14"/>
      <c r="E92" s="72"/>
      <c r="F92" s="73"/>
      <c r="G92" s="71"/>
      <c r="H92" s="74"/>
      <c r="I92" s="75"/>
    </row>
    <row r="93" spans="3:9" ht="16.05" customHeight="1" x14ac:dyDescent="0.3">
      <c r="C93" s="88"/>
      <c r="D93" s="14"/>
      <c r="E93" s="72"/>
      <c r="F93" s="73"/>
      <c r="G93" s="71"/>
      <c r="H93" s="74"/>
      <c r="I93" s="75"/>
    </row>
    <row r="94" spans="3:9" ht="16.05" customHeight="1" x14ac:dyDescent="0.3">
      <c r="C94" s="88"/>
      <c r="D94" s="14"/>
      <c r="E94" s="72"/>
      <c r="F94" s="73"/>
      <c r="G94" s="71"/>
      <c r="H94" s="74"/>
      <c r="I94" s="75"/>
    </row>
    <row r="95" spans="3:9" ht="16.05" customHeight="1" x14ac:dyDescent="0.3">
      <c r="C95" s="88"/>
      <c r="D95" s="14"/>
      <c r="E95" s="72"/>
      <c r="F95" s="73"/>
      <c r="G95" s="71"/>
      <c r="H95" s="74"/>
      <c r="I95" s="75"/>
    </row>
    <row r="96" spans="3:9" ht="16.05" customHeight="1" x14ac:dyDescent="0.3">
      <c r="C96" s="88"/>
      <c r="D96" s="14"/>
      <c r="E96" s="72"/>
      <c r="F96" s="73"/>
      <c r="G96" s="71"/>
      <c r="H96" s="74"/>
      <c r="I96" s="75"/>
    </row>
    <row r="97" spans="3:9" ht="16.05" customHeight="1" x14ac:dyDescent="0.3">
      <c r="C97" s="88"/>
      <c r="D97" s="14"/>
      <c r="E97" s="72"/>
      <c r="F97" s="73"/>
      <c r="G97" s="71"/>
      <c r="H97" s="74"/>
      <c r="I97" s="75"/>
    </row>
    <row r="98" spans="3:9" ht="16.05" customHeight="1" x14ac:dyDescent="0.3">
      <c r="C98" s="71"/>
      <c r="D98" s="14"/>
      <c r="E98" s="72"/>
      <c r="F98" s="73"/>
      <c r="G98" s="71"/>
      <c r="H98" s="74"/>
      <c r="I98" s="75"/>
    </row>
    <row r="99" spans="3:9" ht="16.05" customHeight="1" x14ac:dyDescent="0.3">
      <c r="C99" s="71"/>
      <c r="D99" s="14"/>
      <c r="E99" s="72"/>
      <c r="F99" s="73"/>
      <c r="G99" s="71"/>
      <c r="H99" s="74"/>
      <c r="I99" s="75"/>
    </row>
    <row r="100" spans="3:9" ht="16.05" customHeight="1" x14ac:dyDescent="0.3">
      <c r="C100" s="71"/>
      <c r="D100" s="14"/>
      <c r="E100" s="72"/>
      <c r="F100" s="73"/>
      <c r="G100" s="71"/>
      <c r="H100" s="74"/>
      <c r="I100" s="75"/>
    </row>
    <row r="101" spans="3:9" ht="16.05" customHeight="1" x14ac:dyDescent="0.3">
      <c r="C101" s="71"/>
      <c r="D101" s="14"/>
      <c r="E101" s="72"/>
      <c r="F101" s="73"/>
      <c r="G101" s="71"/>
      <c r="H101" s="74"/>
      <c r="I101" s="75"/>
    </row>
    <row r="102" spans="3:9" ht="16.05" customHeight="1" x14ac:dyDescent="0.3">
      <c r="C102" s="71"/>
      <c r="D102" s="14"/>
      <c r="E102" s="72"/>
      <c r="F102" s="73"/>
      <c r="G102" s="71"/>
      <c r="H102" s="74"/>
      <c r="I102" s="75"/>
    </row>
    <row r="103" spans="3:9" ht="16.05" customHeight="1" x14ac:dyDescent="0.3">
      <c r="C103" s="71"/>
      <c r="D103" s="14"/>
      <c r="E103" s="72"/>
      <c r="F103" s="73"/>
      <c r="G103" s="71"/>
      <c r="H103" s="74"/>
      <c r="I103" s="75"/>
    </row>
    <row r="104" spans="3:9" ht="16.05" customHeight="1" x14ac:dyDescent="0.3">
      <c r="C104" s="71"/>
      <c r="D104" s="14"/>
      <c r="E104" s="72"/>
      <c r="F104" s="73"/>
      <c r="G104" s="71"/>
      <c r="H104" s="74"/>
      <c r="I104" s="75"/>
    </row>
    <row r="105" spans="3:9" ht="16.05" customHeight="1" x14ac:dyDescent="0.3">
      <c r="C105" s="71"/>
      <c r="D105" s="14"/>
      <c r="E105" s="72"/>
      <c r="F105" s="73"/>
      <c r="G105" s="71"/>
      <c r="H105" s="74"/>
      <c r="I105" s="75"/>
    </row>
    <row r="106" spans="3:9" ht="16.05" customHeight="1" x14ac:dyDescent="0.3">
      <c r="C106" s="71"/>
      <c r="D106" s="14"/>
      <c r="E106" s="72"/>
      <c r="F106" s="73"/>
      <c r="G106" s="71"/>
      <c r="H106" s="74"/>
      <c r="I106" s="75"/>
    </row>
    <row r="107" spans="3:9" ht="16.05" customHeight="1" x14ac:dyDescent="0.3">
      <c r="C107" s="71"/>
      <c r="D107" s="14"/>
      <c r="E107" s="72"/>
      <c r="F107" s="73"/>
      <c r="G107" s="71"/>
      <c r="H107" s="74"/>
      <c r="I107" s="75"/>
    </row>
    <row r="108" spans="3:9" ht="16.05" customHeight="1" x14ac:dyDescent="0.3">
      <c r="C108" s="71"/>
      <c r="D108" s="14"/>
      <c r="E108" s="72"/>
      <c r="F108" s="73"/>
      <c r="G108" s="71"/>
      <c r="H108" s="74"/>
      <c r="I108" s="75"/>
    </row>
    <row r="109" spans="3:9" ht="16.05" customHeight="1" x14ac:dyDescent="0.3">
      <c r="C109" s="71"/>
      <c r="D109" s="14"/>
      <c r="E109" s="72"/>
      <c r="F109" s="73"/>
      <c r="G109" s="71"/>
      <c r="H109" s="74"/>
      <c r="I109" s="75"/>
    </row>
    <row r="110" spans="3:9" ht="16.05" customHeight="1" x14ac:dyDescent="0.3">
      <c r="C110" s="71"/>
      <c r="D110" s="14"/>
      <c r="E110" s="72"/>
      <c r="F110" s="73"/>
      <c r="G110" s="71"/>
      <c r="H110" s="74"/>
      <c r="I110" s="75"/>
    </row>
    <row r="111" spans="3:9" ht="16.05" customHeight="1" x14ac:dyDescent="0.3">
      <c r="C111" s="71"/>
      <c r="D111" s="14"/>
      <c r="E111" s="72"/>
      <c r="F111" s="73"/>
      <c r="G111" s="71"/>
      <c r="H111" s="74"/>
      <c r="I111" s="75"/>
    </row>
    <row r="112" spans="3:9" ht="16.05" customHeight="1" x14ac:dyDescent="0.3">
      <c r="C112" s="71"/>
      <c r="D112" s="14"/>
      <c r="E112" s="72"/>
      <c r="F112" s="73"/>
      <c r="G112" s="71"/>
      <c r="H112" s="74"/>
      <c r="I112" s="75"/>
    </row>
    <row r="113" spans="3:9" ht="16.05" customHeight="1" x14ac:dyDescent="0.3">
      <c r="C113" s="71"/>
      <c r="D113" s="14"/>
      <c r="E113" s="72"/>
      <c r="F113" s="73"/>
      <c r="G113" s="71"/>
      <c r="H113" s="74"/>
      <c r="I113" s="75"/>
    </row>
    <row r="114" spans="3:9" ht="16.05" customHeight="1" x14ac:dyDescent="0.3">
      <c r="C114" s="71"/>
      <c r="D114" s="14"/>
      <c r="E114" s="72"/>
      <c r="F114" s="73"/>
      <c r="G114" s="71"/>
      <c r="H114" s="74"/>
      <c r="I114" s="75"/>
    </row>
    <row r="115" spans="3:9" ht="16.05" customHeight="1" x14ac:dyDescent="0.3">
      <c r="C115" s="71"/>
      <c r="D115" s="14"/>
      <c r="E115" s="72"/>
      <c r="F115" s="73"/>
      <c r="G115" s="71"/>
      <c r="H115" s="74"/>
      <c r="I115" s="75"/>
    </row>
    <row r="116" spans="3:9" ht="16.05" customHeight="1" x14ac:dyDescent="0.3">
      <c r="C116" s="71"/>
      <c r="D116" s="14"/>
      <c r="E116" s="72"/>
      <c r="F116" s="73"/>
      <c r="G116" s="71"/>
      <c r="H116" s="74"/>
      <c r="I116" s="75"/>
    </row>
    <row r="117" spans="3:9" ht="16.05" customHeight="1" x14ac:dyDescent="0.3">
      <c r="C117" s="71"/>
      <c r="D117" s="14"/>
      <c r="E117" s="72"/>
      <c r="F117" s="73"/>
      <c r="G117" s="71"/>
      <c r="H117" s="74"/>
      <c r="I117" s="75"/>
    </row>
    <row r="118" spans="3:9" ht="16.05" customHeight="1" x14ac:dyDescent="0.3">
      <c r="C118" s="71"/>
      <c r="D118" s="14"/>
      <c r="E118" s="72"/>
      <c r="F118" s="73"/>
      <c r="G118" s="71"/>
      <c r="H118" s="74"/>
      <c r="I118" s="75"/>
    </row>
    <row r="119" spans="3:9" ht="16.05" customHeight="1" x14ac:dyDescent="0.3">
      <c r="C119" s="71"/>
      <c r="D119" s="14"/>
      <c r="E119" s="72"/>
      <c r="F119" s="73"/>
      <c r="G119" s="71"/>
      <c r="H119" s="74"/>
      <c r="I119" s="75"/>
    </row>
    <row r="120" spans="3:9" ht="16.05" customHeight="1" x14ac:dyDescent="0.3">
      <c r="C120" s="71"/>
      <c r="D120" s="14"/>
      <c r="E120" s="72"/>
      <c r="F120" s="73"/>
      <c r="G120" s="71"/>
      <c r="H120" s="74"/>
      <c r="I120" s="75"/>
    </row>
    <row r="121" spans="3:9" ht="16.05" customHeight="1" x14ac:dyDescent="0.3">
      <c r="C121" s="71"/>
      <c r="D121" s="14"/>
      <c r="E121" s="72"/>
      <c r="F121" s="73"/>
      <c r="G121" s="71"/>
      <c r="H121" s="74"/>
      <c r="I121" s="75"/>
    </row>
    <row r="122" spans="3:9" ht="16.05" customHeight="1" x14ac:dyDescent="0.3">
      <c r="C122" s="71"/>
      <c r="D122" s="14"/>
      <c r="E122" s="72"/>
      <c r="F122" s="73"/>
      <c r="G122" s="71"/>
      <c r="H122" s="74"/>
      <c r="I122" s="75"/>
    </row>
    <row r="123" spans="3:9" ht="16.05" customHeight="1" x14ac:dyDescent="0.3">
      <c r="C123" s="71"/>
      <c r="D123" s="14"/>
      <c r="E123" s="72"/>
      <c r="F123" s="73"/>
      <c r="G123" s="71"/>
      <c r="H123" s="74"/>
      <c r="I123" s="75"/>
    </row>
    <row r="124" spans="3:9" ht="16.05" customHeight="1" x14ac:dyDescent="0.3">
      <c r="C124" s="71"/>
      <c r="D124" s="14"/>
      <c r="E124" s="72"/>
      <c r="F124" s="73"/>
      <c r="G124" s="71"/>
      <c r="H124" s="74"/>
      <c r="I124" s="75"/>
    </row>
    <row r="125" spans="3:9" ht="16.05" customHeight="1" x14ac:dyDescent="0.3">
      <c r="C125" s="71"/>
      <c r="D125" s="14"/>
      <c r="E125" s="72"/>
      <c r="F125" s="73"/>
      <c r="G125" s="71"/>
      <c r="H125" s="74"/>
      <c r="I125" s="75"/>
    </row>
    <row r="126" spans="3:9" ht="16.05" customHeight="1" x14ac:dyDescent="0.3">
      <c r="C126" s="71"/>
      <c r="D126" s="14"/>
      <c r="E126" s="72"/>
      <c r="F126" s="73"/>
      <c r="G126" s="71"/>
      <c r="H126" s="74"/>
      <c r="I126" s="75"/>
    </row>
    <row r="127" spans="3:9" ht="16.05" customHeight="1" x14ac:dyDescent="0.3">
      <c r="C127" s="71"/>
      <c r="D127" s="14"/>
      <c r="E127" s="72"/>
      <c r="F127" s="73"/>
      <c r="G127" s="71"/>
      <c r="H127" s="74"/>
      <c r="I127" s="75"/>
    </row>
    <row r="128" spans="3:9" ht="16.05" customHeight="1" x14ac:dyDescent="0.3">
      <c r="C128" s="71"/>
      <c r="D128" s="14"/>
      <c r="E128" s="72"/>
      <c r="F128" s="73"/>
      <c r="G128" s="71"/>
      <c r="H128" s="74"/>
      <c r="I128" s="75"/>
    </row>
    <row r="129" spans="3:9" ht="16.05" customHeight="1" x14ac:dyDescent="0.3">
      <c r="C129" s="71"/>
      <c r="D129" s="14"/>
      <c r="E129" s="72"/>
      <c r="F129" s="73"/>
      <c r="G129" s="71"/>
      <c r="H129" s="74"/>
      <c r="I129" s="75"/>
    </row>
    <row r="130" spans="3:9" ht="16.05" customHeight="1" x14ac:dyDescent="0.3">
      <c r="C130" s="71"/>
      <c r="D130" s="14"/>
      <c r="E130" s="72"/>
      <c r="F130" s="73"/>
      <c r="G130" s="71"/>
      <c r="H130" s="74"/>
      <c r="I130" s="75"/>
    </row>
    <row r="131" spans="3:9" ht="16.05" customHeight="1" x14ac:dyDescent="0.3">
      <c r="C131" s="71"/>
      <c r="D131" s="14"/>
      <c r="E131" s="72"/>
      <c r="F131" s="73"/>
      <c r="G131" s="71"/>
      <c r="H131" s="74"/>
      <c r="I131" s="75"/>
    </row>
    <row r="132" spans="3:9" ht="16.05" customHeight="1" x14ac:dyDescent="0.3">
      <c r="C132" s="71"/>
      <c r="D132" s="14"/>
      <c r="E132" s="72"/>
      <c r="F132" s="73"/>
      <c r="G132" s="71"/>
      <c r="H132" s="74"/>
      <c r="I132" s="75"/>
    </row>
    <row r="133" spans="3:9" ht="16.05" customHeight="1" x14ac:dyDescent="0.3">
      <c r="C133" s="71"/>
      <c r="D133" s="14"/>
      <c r="E133" s="72"/>
      <c r="F133" s="73"/>
      <c r="G133" s="71"/>
      <c r="H133" s="74"/>
      <c r="I133" s="75"/>
    </row>
    <row r="134" spans="3:9" ht="16.05" customHeight="1" x14ac:dyDescent="0.3">
      <c r="C134" s="71"/>
      <c r="D134" s="14"/>
      <c r="E134" s="72"/>
      <c r="F134" s="73"/>
      <c r="G134" s="71"/>
      <c r="H134" s="74"/>
      <c r="I134" s="75"/>
    </row>
    <row r="135" spans="3:9" ht="16.05" customHeight="1" x14ac:dyDescent="0.3">
      <c r="C135" s="71"/>
      <c r="D135" s="14"/>
      <c r="E135" s="72"/>
      <c r="F135" s="73"/>
      <c r="G135" s="71"/>
      <c r="H135" s="74"/>
      <c r="I135" s="75"/>
    </row>
    <row r="136" spans="3:9" ht="16.05" customHeight="1" x14ac:dyDescent="0.3">
      <c r="C136" s="71"/>
      <c r="D136" s="14"/>
      <c r="E136" s="72"/>
      <c r="F136" s="73"/>
      <c r="G136" s="71"/>
      <c r="H136" s="74"/>
      <c r="I136" s="75"/>
    </row>
    <row r="137" spans="3:9" ht="16.05" customHeight="1" x14ac:dyDescent="0.3">
      <c r="C137" s="71"/>
      <c r="D137" s="14"/>
      <c r="E137" s="72"/>
      <c r="F137" s="73"/>
      <c r="G137" s="71"/>
      <c r="H137" s="74"/>
      <c r="I137" s="75"/>
    </row>
    <row r="138" spans="3:9" ht="16.05" customHeight="1" x14ac:dyDescent="0.3">
      <c r="C138" s="71"/>
      <c r="D138" s="14"/>
      <c r="E138" s="72"/>
      <c r="F138" s="73"/>
      <c r="G138" s="71"/>
      <c r="H138" s="74"/>
      <c r="I138" s="75"/>
    </row>
    <row r="139" spans="3:9" ht="16.05" customHeight="1" x14ac:dyDescent="0.3">
      <c r="C139" s="71"/>
      <c r="D139" s="14"/>
      <c r="E139" s="72"/>
      <c r="F139" s="73"/>
      <c r="G139" s="71"/>
      <c r="H139" s="74"/>
      <c r="I139" s="75"/>
    </row>
    <row r="140" spans="3:9" ht="16.05" customHeight="1" x14ac:dyDescent="0.3">
      <c r="C140" s="71"/>
      <c r="D140" s="14"/>
      <c r="E140" s="72"/>
      <c r="F140" s="73"/>
      <c r="G140" s="71"/>
      <c r="H140" s="74"/>
      <c r="I140" s="75"/>
    </row>
    <row r="141" spans="3:9" ht="16.05" customHeight="1" x14ac:dyDescent="0.3">
      <c r="C141" s="71"/>
      <c r="D141" s="14"/>
      <c r="E141" s="72"/>
      <c r="F141" s="73"/>
      <c r="G141" s="71"/>
      <c r="H141" s="74"/>
      <c r="I141" s="75"/>
    </row>
    <row r="142" spans="3:9" ht="16.05" customHeight="1" x14ac:dyDescent="0.3">
      <c r="C142" s="71"/>
      <c r="D142" s="14"/>
      <c r="E142" s="72"/>
      <c r="F142" s="73"/>
      <c r="G142" s="71"/>
      <c r="H142" s="74"/>
      <c r="I142" s="75"/>
    </row>
    <row r="143" spans="3:9" ht="16.05" customHeight="1" x14ac:dyDescent="0.3">
      <c r="C143" s="71"/>
      <c r="D143" s="14"/>
      <c r="E143" s="72"/>
      <c r="F143" s="73"/>
      <c r="G143" s="71"/>
      <c r="H143" s="74"/>
      <c r="I143" s="75"/>
    </row>
    <row r="144" spans="3:9" ht="16.05" customHeight="1" x14ac:dyDescent="0.3">
      <c r="C144" s="71"/>
      <c r="D144" s="14"/>
      <c r="E144" s="72"/>
      <c r="F144" s="73"/>
      <c r="G144" s="71"/>
      <c r="H144" s="74"/>
      <c r="I144" s="75"/>
    </row>
    <row r="145" spans="3:9" ht="16.05" customHeight="1" x14ac:dyDescent="0.3">
      <c r="C145" s="71"/>
      <c r="D145" s="14"/>
      <c r="E145" s="72"/>
      <c r="F145" s="73"/>
      <c r="G145" s="71"/>
      <c r="H145" s="74"/>
      <c r="I145" s="75"/>
    </row>
    <row r="146" spans="3:9" ht="16.05" customHeight="1" x14ac:dyDescent="0.3">
      <c r="I146" s="67"/>
    </row>
    <row r="147" spans="3:9" ht="16.05" customHeight="1" x14ac:dyDescent="0.3">
      <c r="I147" s="67"/>
    </row>
    <row r="148" spans="3:9" ht="16.05" customHeight="1" x14ac:dyDescent="0.3"/>
    <row r="149" spans="3:9" ht="16.05" customHeight="1" x14ac:dyDescent="0.3"/>
    <row r="150" spans="3:9" ht="16.05" customHeight="1" x14ac:dyDescent="0.3"/>
    <row r="151" spans="3:9" ht="16.05" customHeight="1" x14ac:dyDescent="0.3"/>
    <row r="152" spans="3:9" ht="16.05" customHeight="1" x14ac:dyDescent="0.3"/>
    <row r="153" spans="3:9" ht="16.05" customHeight="1" x14ac:dyDescent="0.3"/>
    <row r="154" spans="3:9" ht="16.05" customHeight="1" x14ac:dyDescent="0.3"/>
    <row r="155" spans="3:9" ht="16.05" customHeight="1" x14ac:dyDescent="0.3"/>
    <row r="156" spans="3:9" ht="16.05" customHeight="1" x14ac:dyDescent="0.3"/>
    <row r="157" spans="3:9" ht="16.05" customHeight="1" x14ac:dyDescent="0.3"/>
    <row r="158" spans="3:9" ht="16.05" customHeight="1" x14ac:dyDescent="0.3"/>
    <row r="159" spans="3:9" ht="16.05" customHeight="1" x14ac:dyDescent="0.3"/>
    <row r="160" spans="3:9" ht="16.05" customHeight="1" x14ac:dyDescent="0.3"/>
    <row r="161" ht="16.05" customHeight="1" x14ac:dyDescent="0.3"/>
    <row r="162" ht="16.0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</sheetData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2E26-023C-4FD7-A340-C44E1BE7B80C}">
  <dimension ref="B9:E23"/>
  <sheetViews>
    <sheetView showGridLines="0" zoomScale="85" zoomScaleNormal="85" workbookViewId="0"/>
  </sheetViews>
  <sheetFormatPr defaultColWidth="8.77734375" defaultRowHeight="14.4" x14ac:dyDescent="0.3"/>
  <cols>
    <col min="2" max="2" width="2.21875" customWidth="1"/>
    <col min="3" max="3" width="16.5546875" customWidth="1"/>
    <col min="4" max="4" width="17.5546875" customWidth="1"/>
    <col min="5" max="5" width="26.77734375" customWidth="1"/>
    <col min="6" max="6" width="20" customWidth="1"/>
  </cols>
  <sheetData>
    <row r="9" spans="2:5" ht="15" x14ac:dyDescent="0.3">
      <c r="C9" s="15" t="s">
        <v>79</v>
      </c>
    </row>
    <row r="10" spans="2:5" ht="10.050000000000001" customHeight="1" thickBot="1" x14ac:dyDescent="0.35"/>
    <row r="11" spans="2:5" x14ac:dyDescent="0.3">
      <c r="C11" s="158" t="s">
        <v>9</v>
      </c>
      <c r="D11" s="158"/>
      <c r="E11" s="100" t="s">
        <v>10</v>
      </c>
    </row>
    <row r="12" spans="2:5" x14ac:dyDescent="0.3">
      <c r="C12" s="159"/>
      <c r="D12" s="159"/>
      <c r="E12" s="101">
        <v>100</v>
      </c>
    </row>
    <row r="13" spans="2:5" x14ac:dyDescent="0.3">
      <c r="C13" s="89"/>
      <c r="D13" s="89"/>
      <c r="E13" s="102">
        <v>45261</v>
      </c>
    </row>
    <row r="14" spans="2:5" x14ac:dyDescent="0.3">
      <c r="B14" s="145"/>
      <c r="C14" s="144" t="s">
        <v>11</v>
      </c>
      <c r="D14" s="112" t="s">
        <v>12</v>
      </c>
      <c r="E14" s="142" t="s">
        <v>79</v>
      </c>
    </row>
    <row r="15" spans="2:5" x14ac:dyDescent="0.3">
      <c r="B15" s="145"/>
      <c r="C15" s="149">
        <v>45379</v>
      </c>
      <c r="D15" s="150">
        <v>1.25</v>
      </c>
      <c r="E15" s="151">
        <v>0.13568865141294806</v>
      </c>
    </row>
    <row r="16" spans="2:5" x14ac:dyDescent="0.3">
      <c r="B16" s="145"/>
      <c r="C16" s="147">
        <v>45351</v>
      </c>
      <c r="D16" s="148">
        <v>1.25</v>
      </c>
      <c r="E16" s="153">
        <v>0.12590710817775008</v>
      </c>
    </row>
    <row r="17" spans="2:5" x14ac:dyDescent="0.3">
      <c r="B17" s="145"/>
      <c r="C17" s="143">
        <v>45322</v>
      </c>
      <c r="D17" s="146">
        <v>1.25</v>
      </c>
      <c r="E17" s="153">
        <v>0.10697232317584549</v>
      </c>
    </row>
    <row r="18" spans="2:5" x14ac:dyDescent="0.3">
      <c r="C18" s="143">
        <v>45289</v>
      </c>
      <c r="D18" s="146">
        <v>0.69</v>
      </c>
      <c r="E18" s="153">
        <v>7.9999999999999849E-2</v>
      </c>
    </row>
    <row r="23" spans="2:5" x14ac:dyDescent="0.3">
      <c r="E23" s="152"/>
    </row>
  </sheetData>
  <mergeCells count="1">
    <mergeCell ref="C11:D12"/>
  </mergeCells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/>
  <dimension ref="A3:S107"/>
  <sheetViews>
    <sheetView showGridLines="0" zoomScale="85" zoomScaleNormal="85" workbookViewId="0"/>
  </sheetViews>
  <sheetFormatPr defaultRowHeight="14.4" x14ac:dyDescent="0.3"/>
  <cols>
    <col min="1" max="1" width="10.77734375" bestFit="1" customWidth="1"/>
    <col min="2" max="2" width="2.21875" customWidth="1"/>
    <col min="3" max="3" width="11.21875" bestFit="1" customWidth="1"/>
    <col min="4" max="4" width="21.21875" customWidth="1"/>
    <col min="5" max="5" width="21.5546875" customWidth="1"/>
    <col min="6" max="6" width="19" customWidth="1"/>
    <col min="7" max="7" width="14.77734375" customWidth="1"/>
    <col min="8" max="105" width="15.77734375" customWidth="1"/>
  </cols>
  <sheetData>
    <row r="3" spans="3:19" x14ac:dyDescent="0.3"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3:19" x14ac:dyDescent="0.3"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3:19" x14ac:dyDescent="0.3"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3:19" x14ac:dyDescent="0.3"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3:19" x14ac:dyDescent="0.3"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3:19" ht="15" x14ac:dyDescent="0.3">
      <c r="C9" s="15" t="s">
        <v>5</v>
      </c>
      <c r="I9" s="14"/>
      <c r="J9" s="14"/>
      <c r="K9" s="14"/>
    </row>
    <row r="10" spans="3:19" ht="10.050000000000001" customHeight="1" x14ac:dyDescent="0.3">
      <c r="I10" s="14"/>
      <c r="J10" s="14"/>
      <c r="K10" s="14"/>
    </row>
    <row r="11" spans="3:19" x14ac:dyDescent="0.3">
      <c r="I11" s="12"/>
    </row>
    <row r="12" spans="3:19" x14ac:dyDescent="0.3">
      <c r="I12" s="12"/>
    </row>
    <row r="13" spans="3:19" x14ac:dyDescent="0.3">
      <c r="I13" s="12"/>
    </row>
    <row r="14" spans="3:19" x14ac:dyDescent="0.3">
      <c r="I14" s="12"/>
    </row>
    <row r="15" spans="3:19" x14ac:dyDescent="0.3">
      <c r="I15" s="12"/>
    </row>
    <row r="16" spans="3:19" x14ac:dyDescent="0.3">
      <c r="I16" s="12"/>
    </row>
    <row r="17" spans="1:9" x14ac:dyDescent="0.3">
      <c r="I17" s="12"/>
    </row>
    <row r="18" spans="1:9" x14ac:dyDescent="0.3">
      <c r="I18" s="12"/>
    </row>
    <row r="19" spans="1:9" x14ac:dyDescent="0.3">
      <c r="I19" s="12"/>
    </row>
    <row r="20" spans="1:9" x14ac:dyDescent="0.3">
      <c r="I20" s="12"/>
    </row>
    <row r="21" spans="1:9" x14ac:dyDescent="0.3">
      <c r="I21" s="12"/>
    </row>
    <row r="22" spans="1:9" x14ac:dyDescent="0.3">
      <c r="I22" s="12"/>
    </row>
    <row r="23" spans="1:9" x14ac:dyDescent="0.3">
      <c r="I23" s="12"/>
    </row>
    <row r="24" spans="1:9" x14ac:dyDescent="0.3">
      <c r="I24" s="12"/>
    </row>
    <row r="25" spans="1:9" x14ac:dyDescent="0.3">
      <c r="I25" s="12"/>
    </row>
    <row r="26" spans="1:9" x14ac:dyDescent="0.3">
      <c r="I26" s="12"/>
    </row>
    <row r="27" spans="1:9" x14ac:dyDescent="0.3">
      <c r="I27" s="12"/>
    </row>
    <row r="28" spans="1:9" x14ac:dyDescent="0.3">
      <c r="I28" s="12"/>
    </row>
    <row r="29" spans="1:9" x14ac:dyDescent="0.3">
      <c r="I29" s="12"/>
    </row>
    <row r="31" spans="1:9" ht="27" customHeight="1" x14ac:dyDescent="0.3">
      <c r="C31" s="16" t="s">
        <v>15</v>
      </c>
      <c r="D31" s="16" t="s">
        <v>19</v>
      </c>
      <c r="E31" s="16" t="s">
        <v>25</v>
      </c>
      <c r="F31" s="16" t="s">
        <v>20</v>
      </c>
      <c r="G31" s="16" t="s">
        <v>28</v>
      </c>
      <c r="H31" s="16" t="s">
        <v>18</v>
      </c>
      <c r="I31" s="12"/>
    </row>
    <row r="32" spans="1:9" x14ac:dyDescent="0.3">
      <c r="A32" s="105"/>
      <c r="C32" s="17"/>
      <c r="D32" s="18"/>
      <c r="E32" s="56"/>
      <c r="F32" s="104"/>
      <c r="G32" s="103"/>
      <c r="H32" s="19"/>
      <c r="I32" s="12"/>
    </row>
    <row r="33" spans="1:9" x14ac:dyDescent="0.3">
      <c r="A33" s="105">
        <f t="shared" ref="A33:A52" si="0">DATE(YEAR(C33),MONTH(C33),DAY(1))</f>
        <v>45352</v>
      </c>
      <c r="C33" s="17">
        <v>45379</v>
      </c>
      <c r="D33" s="56">
        <v>110.3</v>
      </c>
      <c r="E33" s="56">
        <v>1060578.81</v>
      </c>
      <c r="F33" s="104">
        <v>100.849029</v>
      </c>
      <c r="G33" s="103">
        <v>1707991.1030000001</v>
      </c>
      <c r="H33" s="19">
        <f t="shared" ref="H33:H52" si="1">C33</f>
        <v>45379</v>
      </c>
      <c r="I33" s="12"/>
    </row>
    <row r="34" spans="1:9" x14ac:dyDescent="0.3">
      <c r="A34" s="105">
        <f t="shared" si="0"/>
        <v>45352</v>
      </c>
      <c r="C34" s="17">
        <v>45378</v>
      </c>
      <c r="D34" s="56">
        <v>109.02</v>
      </c>
      <c r="E34" s="56">
        <v>1420411.16</v>
      </c>
      <c r="F34" s="104">
        <v>102.0724002</v>
      </c>
      <c r="G34" s="103">
        <v>1707991.1030000001</v>
      </c>
      <c r="H34" s="19">
        <f t="shared" si="1"/>
        <v>45378</v>
      </c>
      <c r="I34" s="12"/>
    </row>
    <row r="35" spans="1:9" x14ac:dyDescent="0.3">
      <c r="A35" s="105">
        <f t="shared" si="0"/>
        <v>45352</v>
      </c>
      <c r="C35" s="17">
        <v>45377</v>
      </c>
      <c r="D35" s="56">
        <v>109.01</v>
      </c>
      <c r="E35" s="56">
        <v>1518110.31</v>
      </c>
      <c r="F35" s="104">
        <v>102.00892399999999</v>
      </c>
      <c r="G35" s="103">
        <v>1707991.1030000001</v>
      </c>
      <c r="H35" s="19">
        <f t="shared" si="1"/>
        <v>45377</v>
      </c>
      <c r="I35" s="12"/>
    </row>
    <row r="36" spans="1:9" x14ac:dyDescent="0.3">
      <c r="A36" s="105">
        <f t="shared" si="0"/>
        <v>45352</v>
      </c>
      <c r="C36" s="17">
        <v>45376</v>
      </c>
      <c r="D36" s="56">
        <v>109.62</v>
      </c>
      <c r="E36" s="56">
        <v>849645.2</v>
      </c>
      <c r="F36" s="104">
        <v>101.76381809999999</v>
      </c>
      <c r="G36" s="103">
        <v>1707991.1030000001</v>
      </c>
      <c r="H36" s="19">
        <f t="shared" si="1"/>
        <v>45376</v>
      </c>
      <c r="I36" s="12"/>
    </row>
    <row r="37" spans="1:9" x14ac:dyDescent="0.3">
      <c r="A37" s="105">
        <f t="shared" si="0"/>
        <v>45352</v>
      </c>
      <c r="C37" s="17">
        <v>45373</v>
      </c>
      <c r="D37" s="56">
        <v>109.7</v>
      </c>
      <c r="E37" s="56">
        <v>874268.44</v>
      </c>
      <c r="F37" s="104">
        <v>101.7092869</v>
      </c>
      <c r="G37" s="103">
        <v>1707991.1030000001</v>
      </c>
      <c r="H37" s="19">
        <f t="shared" si="1"/>
        <v>45373</v>
      </c>
      <c r="I37" s="12"/>
    </row>
    <row r="38" spans="1:9" x14ac:dyDescent="0.3">
      <c r="A38" s="105">
        <f t="shared" si="0"/>
        <v>45352</v>
      </c>
      <c r="C38" s="17">
        <v>45372</v>
      </c>
      <c r="D38" s="56">
        <v>110</v>
      </c>
      <c r="E38" s="56">
        <v>1477796.15</v>
      </c>
      <c r="F38" s="104">
        <v>101.6547647</v>
      </c>
      <c r="G38" s="103">
        <v>1707991.1030000001</v>
      </c>
      <c r="H38" s="19">
        <f t="shared" si="1"/>
        <v>45372</v>
      </c>
      <c r="I38" s="12"/>
    </row>
    <row r="39" spans="1:9" x14ac:dyDescent="0.3">
      <c r="A39" s="105">
        <f t="shared" si="0"/>
        <v>45352</v>
      </c>
      <c r="C39" s="17">
        <v>45371</v>
      </c>
      <c r="D39" s="56">
        <v>108.79</v>
      </c>
      <c r="E39" s="56">
        <v>1013218.1</v>
      </c>
      <c r="F39" s="104">
        <v>101.60285639999999</v>
      </c>
      <c r="G39" s="103">
        <v>1707991.1030000001</v>
      </c>
      <c r="H39" s="19">
        <f t="shared" si="1"/>
        <v>45371</v>
      </c>
      <c r="I39" s="12"/>
    </row>
    <row r="40" spans="1:9" x14ac:dyDescent="0.3">
      <c r="A40" s="105">
        <f t="shared" si="0"/>
        <v>45352</v>
      </c>
      <c r="C40" s="17">
        <v>45370</v>
      </c>
      <c r="D40" s="56">
        <v>108.78</v>
      </c>
      <c r="E40" s="56">
        <v>1478928.03</v>
      </c>
      <c r="F40" s="104">
        <v>101.5472893</v>
      </c>
      <c r="G40" s="103">
        <v>1707991.1030000001</v>
      </c>
      <c r="H40" s="19">
        <f t="shared" si="1"/>
        <v>45370</v>
      </c>
      <c r="I40" s="12"/>
    </row>
    <row r="41" spans="1:9" x14ac:dyDescent="0.3">
      <c r="A41" s="105">
        <f t="shared" si="0"/>
        <v>45352</v>
      </c>
      <c r="C41" s="17">
        <v>45369</v>
      </c>
      <c r="D41" s="56">
        <v>109.14</v>
      </c>
      <c r="E41" s="56">
        <v>1853750.92</v>
      </c>
      <c r="F41" s="104">
        <v>101.5090541</v>
      </c>
      <c r="G41" s="103">
        <v>1707991.1030000001</v>
      </c>
      <c r="H41" s="19">
        <f t="shared" si="1"/>
        <v>45369</v>
      </c>
      <c r="I41" s="12"/>
    </row>
    <row r="42" spans="1:9" x14ac:dyDescent="0.3">
      <c r="A42" s="105">
        <f t="shared" si="0"/>
        <v>45352</v>
      </c>
      <c r="C42" s="17">
        <v>45366</v>
      </c>
      <c r="D42" s="56">
        <v>108.6</v>
      </c>
      <c r="E42" s="56">
        <v>1699174.96</v>
      </c>
      <c r="F42" s="104">
        <v>101.4534987</v>
      </c>
      <c r="G42" s="103">
        <v>1707991.1030000001</v>
      </c>
      <c r="H42" s="19">
        <f t="shared" si="1"/>
        <v>45366</v>
      </c>
      <c r="I42" s="12"/>
    </row>
    <row r="43" spans="1:9" x14ac:dyDescent="0.3">
      <c r="A43" s="105">
        <f t="shared" si="0"/>
        <v>45352</v>
      </c>
      <c r="C43" s="17">
        <v>45365</v>
      </c>
      <c r="D43" s="56">
        <v>108.99</v>
      </c>
      <c r="E43" s="56">
        <v>1634020.66</v>
      </c>
      <c r="F43" s="104">
        <v>101.3979449</v>
      </c>
      <c r="G43" s="103">
        <v>1707991.1030000001</v>
      </c>
      <c r="H43" s="19">
        <f t="shared" si="1"/>
        <v>45365</v>
      </c>
      <c r="I43" s="12"/>
    </row>
    <row r="44" spans="1:9" x14ac:dyDescent="0.3">
      <c r="A44" s="105">
        <f t="shared" si="0"/>
        <v>45352</v>
      </c>
      <c r="C44" s="17">
        <v>45364</v>
      </c>
      <c r="D44" s="56">
        <v>109.1</v>
      </c>
      <c r="E44" s="56">
        <v>2343152.83</v>
      </c>
      <c r="F44" s="104">
        <v>101.35118079999999</v>
      </c>
      <c r="G44" s="103">
        <v>1707991.1030000001</v>
      </c>
      <c r="H44" s="19">
        <f t="shared" si="1"/>
        <v>45364</v>
      </c>
      <c r="I44" s="12"/>
    </row>
    <row r="45" spans="1:9" x14ac:dyDescent="0.3">
      <c r="A45" s="105">
        <f t="shared" si="0"/>
        <v>45352</v>
      </c>
      <c r="C45" s="17">
        <v>45363</v>
      </c>
      <c r="D45" s="56">
        <v>109.99</v>
      </c>
      <c r="E45" s="56">
        <v>1252534.8799999999</v>
      </c>
      <c r="F45" s="104">
        <v>101.2952322</v>
      </c>
      <c r="G45" s="103">
        <v>1707991.1030000001</v>
      </c>
      <c r="H45" s="19">
        <f t="shared" si="1"/>
        <v>45363</v>
      </c>
      <c r="I45" s="12"/>
    </row>
    <row r="46" spans="1:9" x14ac:dyDescent="0.3">
      <c r="A46" s="105">
        <f t="shared" si="0"/>
        <v>45352</v>
      </c>
      <c r="C46" s="17">
        <v>45362</v>
      </c>
      <c r="D46" s="56">
        <v>111</v>
      </c>
      <c r="E46" s="56">
        <v>686056.75</v>
      </c>
      <c r="F46" s="104">
        <v>101.23929459999999</v>
      </c>
      <c r="G46" s="103">
        <v>1707991.1030000001</v>
      </c>
      <c r="H46" s="19">
        <f t="shared" si="1"/>
        <v>45362</v>
      </c>
      <c r="I46" s="12"/>
    </row>
    <row r="47" spans="1:9" x14ac:dyDescent="0.3">
      <c r="A47" s="105">
        <f t="shared" si="0"/>
        <v>45352</v>
      </c>
      <c r="C47" s="17">
        <v>45359</v>
      </c>
      <c r="D47" s="56">
        <v>110.57</v>
      </c>
      <c r="E47" s="56">
        <v>1634819.86</v>
      </c>
      <c r="F47" s="104">
        <v>101.1743254</v>
      </c>
      <c r="G47" s="103">
        <v>1707991.1030000001</v>
      </c>
      <c r="H47" s="19">
        <f t="shared" si="1"/>
        <v>45359</v>
      </c>
      <c r="I47" s="12"/>
    </row>
    <row r="48" spans="1:9" x14ac:dyDescent="0.3">
      <c r="A48" s="105">
        <f t="shared" si="0"/>
        <v>45352</v>
      </c>
      <c r="C48" s="17">
        <v>45358</v>
      </c>
      <c r="D48" s="56">
        <v>112.93</v>
      </c>
      <c r="E48" s="56">
        <v>6493420.3200000003</v>
      </c>
      <c r="F48" s="104">
        <v>101.12321780000001</v>
      </c>
      <c r="G48" s="103">
        <v>1707991.1030000001</v>
      </c>
      <c r="H48" s="19">
        <f t="shared" si="1"/>
        <v>45358</v>
      </c>
      <c r="I48" s="12"/>
    </row>
    <row r="49" spans="1:9" x14ac:dyDescent="0.3">
      <c r="A49" s="105">
        <f t="shared" si="0"/>
        <v>45352</v>
      </c>
      <c r="C49" s="17">
        <v>45357</v>
      </c>
      <c r="D49" s="56">
        <v>109.9</v>
      </c>
      <c r="E49" s="56">
        <v>1282387.68</v>
      </c>
      <c r="F49" s="104">
        <v>101.0669573</v>
      </c>
      <c r="G49" s="103">
        <v>1707991.1030000001</v>
      </c>
      <c r="H49" s="19">
        <f t="shared" si="1"/>
        <v>45357</v>
      </c>
      <c r="I49" s="12"/>
    </row>
    <row r="50" spans="1:9" x14ac:dyDescent="0.3">
      <c r="A50" s="105">
        <f t="shared" si="0"/>
        <v>45352</v>
      </c>
      <c r="C50" s="17">
        <v>45356</v>
      </c>
      <c r="D50" s="56">
        <v>110</v>
      </c>
      <c r="E50" s="56">
        <v>1189090.67</v>
      </c>
      <c r="F50" s="104">
        <v>101.0374482</v>
      </c>
      <c r="G50" s="103">
        <v>1707991.1030000001</v>
      </c>
      <c r="H50" s="19">
        <f t="shared" si="1"/>
        <v>45356</v>
      </c>
      <c r="I50" s="12"/>
    </row>
    <row r="51" spans="1:9" x14ac:dyDescent="0.3">
      <c r="A51" s="105">
        <f t="shared" si="0"/>
        <v>45352</v>
      </c>
      <c r="C51" s="17">
        <v>45355</v>
      </c>
      <c r="D51" s="56">
        <v>109.7</v>
      </c>
      <c r="E51" s="56">
        <v>948367.96</v>
      </c>
      <c r="F51" s="104">
        <v>100.98316149999999</v>
      </c>
      <c r="G51" s="103">
        <v>1707991.1030000001</v>
      </c>
      <c r="H51" s="19">
        <f t="shared" si="1"/>
        <v>45355</v>
      </c>
      <c r="I51" s="12"/>
    </row>
    <row r="52" spans="1:9" x14ac:dyDescent="0.3">
      <c r="A52" s="105">
        <f t="shared" si="0"/>
        <v>45352</v>
      </c>
      <c r="C52" s="17">
        <v>45352</v>
      </c>
      <c r="D52" s="56">
        <v>108.88</v>
      </c>
      <c r="E52" s="56">
        <v>3450088.37</v>
      </c>
      <c r="F52" s="104">
        <v>100.9271213</v>
      </c>
      <c r="G52" s="103">
        <v>1707991.1030000001</v>
      </c>
      <c r="H52" s="19">
        <f t="shared" si="1"/>
        <v>45352</v>
      </c>
      <c r="I52" s="12"/>
    </row>
    <row r="53" spans="1:9" x14ac:dyDescent="0.3">
      <c r="A53" s="105">
        <f t="shared" ref="A53:A71" si="2">DATE(YEAR(C53),MONTH(C53),DAY(1))</f>
        <v>45323</v>
      </c>
      <c r="C53" s="17">
        <v>45351</v>
      </c>
      <c r="D53" s="56">
        <v>110.6</v>
      </c>
      <c r="E53" s="56">
        <v>1729390.75</v>
      </c>
      <c r="F53" s="104">
        <v>100.87255450000001</v>
      </c>
      <c r="G53" s="103">
        <v>2232355.6166666667</v>
      </c>
      <c r="H53" s="19">
        <f t="shared" ref="H53:H71" si="3">C53</f>
        <v>45351</v>
      </c>
      <c r="I53" s="12"/>
    </row>
    <row r="54" spans="1:9" x14ac:dyDescent="0.3">
      <c r="A54" s="105">
        <f t="shared" si="2"/>
        <v>45323</v>
      </c>
      <c r="C54" s="17">
        <v>45350</v>
      </c>
      <c r="D54" s="56">
        <v>109.86</v>
      </c>
      <c r="E54" s="56">
        <v>1555537.36</v>
      </c>
      <c r="F54" s="104">
        <v>101.78029189999999</v>
      </c>
      <c r="G54" s="103">
        <v>2232355.6166666667</v>
      </c>
      <c r="H54" s="19">
        <f t="shared" si="3"/>
        <v>45350</v>
      </c>
      <c r="I54" s="12"/>
    </row>
    <row r="55" spans="1:9" x14ac:dyDescent="0.3">
      <c r="A55" s="105">
        <f t="shared" si="2"/>
        <v>45323</v>
      </c>
      <c r="C55" s="17">
        <v>45349</v>
      </c>
      <c r="D55" s="56">
        <v>109.09</v>
      </c>
      <c r="E55" s="56">
        <v>4237398.96</v>
      </c>
      <c r="F55" s="104">
        <v>101.71389050000001</v>
      </c>
      <c r="G55" s="103">
        <v>2232355.6166666667</v>
      </c>
      <c r="H55" s="19">
        <f t="shared" si="3"/>
        <v>45349</v>
      </c>
      <c r="I55" s="12"/>
    </row>
    <row r="56" spans="1:9" x14ac:dyDescent="0.3">
      <c r="A56" s="105">
        <f t="shared" si="2"/>
        <v>45323</v>
      </c>
      <c r="C56" s="17">
        <v>45348</v>
      </c>
      <c r="D56" s="56">
        <v>109.76</v>
      </c>
      <c r="E56" s="56">
        <v>1417114.17</v>
      </c>
      <c r="F56" s="104">
        <v>101.65642649999999</v>
      </c>
      <c r="G56" s="103">
        <v>2232355.6166666667</v>
      </c>
      <c r="H56" s="19">
        <f t="shared" si="3"/>
        <v>45348</v>
      </c>
      <c r="I56" s="12"/>
    </row>
    <row r="57" spans="1:9" x14ac:dyDescent="0.3">
      <c r="A57" s="105">
        <f t="shared" si="2"/>
        <v>45323</v>
      </c>
      <c r="C57" s="17">
        <v>45345</v>
      </c>
      <c r="D57" s="56">
        <v>110.34</v>
      </c>
      <c r="E57" s="56">
        <v>2054407.69</v>
      </c>
      <c r="F57" s="104">
        <v>101.61437960000001</v>
      </c>
      <c r="G57" s="103">
        <v>2232355.6166666667</v>
      </c>
      <c r="H57" s="19">
        <f t="shared" si="3"/>
        <v>45345</v>
      </c>
      <c r="I57" s="12"/>
    </row>
    <row r="58" spans="1:9" x14ac:dyDescent="0.3">
      <c r="A58" s="105">
        <f t="shared" si="2"/>
        <v>45323</v>
      </c>
      <c r="C58" s="17">
        <v>45344</v>
      </c>
      <c r="D58" s="56">
        <v>109.81</v>
      </c>
      <c r="E58" s="56">
        <v>2400395.11</v>
      </c>
      <c r="F58" s="104">
        <v>101.5715496</v>
      </c>
      <c r="G58" s="103">
        <v>2232355.6166666667</v>
      </c>
      <c r="H58" s="19">
        <f t="shared" si="3"/>
        <v>45344</v>
      </c>
      <c r="I58" s="12"/>
    </row>
    <row r="59" spans="1:9" x14ac:dyDescent="0.3">
      <c r="A59" s="105">
        <f t="shared" si="2"/>
        <v>45323</v>
      </c>
      <c r="C59" s="17">
        <v>45343</v>
      </c>
      <c r="D59" s="56">
        <v>108.89</v>
      </c>
      <c r="E59" s="56">
        <v>854003.37</v>
      </c>
      <c r="F59" s="104">
        <v>101.51412139999999</v>
      </c>
      <c r="G59" s="103">
        <v>2232355.6166666667</v>
      </c>
      <c r="H59" s="19">
        <f t="shared" si="3"/>
        <v>45343</v>
      </c>
      <c r="I59" s="12"/>
    </row>
    <row r="60" spans="1:9" x14ac:dyDescent="0.3">
      <c r="A60" s="105">
        <f t="shared" si="2"/>
        <v>45323</v>
      </c>
      <c r="C60" s="17">
        <v>45342</v>
      </c>
      <c r="D60" s="56">
        <v>108.9</v>
      </c>
      <c r="E60" s="56">
        <v>2223769.2000000002</v>
      </c>
      <c r="F60" s="104">
        <v>101.4566998</v>
      </c>
      <c r="G60" s="103">
        <v>2232355.6166666667</v>
      </c>
      <c r="H60" s="19">
        <f t="shared" si="3"/>
        <v>45342</v>
      </c>
      <c r="I60" s="12"/>
    </row>
    <row r="61" spans="1:9" x14ac:dyDescent="0.3">
      <c r="A61" s="105">
        <f t="shared" si="2"/>
        <v>45323</v>
      </c>
      <c r="C61" s="17">
        <v>45341</v>
      </c>
      <c r="D61" s="56">
        <v>107.1</v>
      </c>
      <c r="E61" s="56">
        <v>3150612.46</v>
      </c>
      <c r="F61" s="104">
        <v>101.3992909</v>
      </c>
      <c r="G61" s="103">
        <v>2232355.6166666667</v>
      </c>
      <c r="H61" s="19">
        <f t="shared" si="3"/>
        <v>45341</v>
      </c>
      <c r="I61" s="12"/>
    </row>
    <row r="62" spans="1:9" x14ac:dyDescent="0.3">
      <c r="A62" s="105">
        <f t="shared" si="2"/>
        <v>45323</v>
      </c>
      <c r="C62" s="17">
        <v>45338</v>
      </c>
      <c r="D62" s="56">
        <v>106.55</v>
      </c>
      <c r="E62" s="56">
        <v>2835516.87</v>
      </c>
      <c r="F62" s="104">
        <v>101.3418716</v>
      </c>
      <c r="G62" s="103">
        <v>2232355.6166666667</v>
      </c>
      <c r="H62" s="19">
        <f t="shared" si="3"/>
        <v>45338</v>
      </c>
      <c r="I62" s="12"/>
    </row>
    <row r="63" spans="1:9" x14ac:dyDescent="0.3">
      <c r="A63" s="105">
        <f t="shared" si="2"/>
        <v>45323</v>
      </c>
      <c r="C63" s="17">
        <v>45337</v>
      </c>
      <c r="D63" s="56">
        <v>107.66</v>
      </c>
      <c r="E63" s="56">
        <v>2286928.9900000002</v>
      </c>
      <c r="F63" s="104">
        <v>101.2844946</v>
      </c>
      <c r="G63" s="103">
        <v>2232355.6166666667</v>
      </c>
      <c r="H63" s="19">
        <f t="shared" si="3"/>
        <v>45337</v>
      </c>
      <c r="I63" s="12"/>
    </row>
    <row r="64" spans="1:9" x14ac:dyDescent="0.3">
      <c r="A64" s="105">
        <f t="shared" si="2"/>
        <v>45323</v>
      </c>
      <c r="C64" s="17">
        <v>45336</v>
      </c>
      <c r="D64" s="56">
        <v>107.95</v>
      </c>
      <c r="E64" s="56">
        <v>1093832.29</v>
      </c>
      <c r="F64" s="104">
        <v>101.2267265</v>
      </c>
      <c r="G64" s="103">
        <v>2232355.6166666667</v>
      </c>
      <c r="H64" s="19">
        <f t="shared" si="3"/>
        <v>45336</v>
      </c>
      <c r="I64" s="12"/>
    </row>
    <row r="65" spans="1:9" x14ac:dyDescent="0.3">
      <c r="A65" s="105">
        <f t="shared" si="2"/>
        <v>45323</v>
      </c>
      <c r="C65" s="17">
        <v>45331</v>
      </c>
      <c r="D65" s="56">
        <v>107.89</v>
      </c>
      <c r="E65" s="56">
        <v>2349731.37</v>
      </c>
      <c r="F65" s="104">
        <v>101.16896130000001</v>
      </c>
      <c r="G65" s="103">
        <v>2232355.6166666667</v>
      </c>
      <c r="H65" s="19">
        <f t="shared" si="3"/>
        <v>45331</v>
      </c>
      <c r="I65" s="12"/>
    </row>
    <row r="66" spans="1:9" x14ac:dyDescent="0.3">
      <c r="A66" s="105">
        <f t="shared" si="2"/>
        <v>45323</v>
      </c>
      <c r="C66" s="17">
        <v>45330</v>
      </c>
      <c r="D66" s="56">
        <v>107.85</v>
      </c>
      <c r="E66" s="56">
        <v>2026617.7</v>
      </c>
      <c r="F66" s="104">
        <v>101.1112155</v>
      </c>
      <c r="G66" s="103">
        <v>2232355.6166666667</v>
      </c>
      <c r="H66" s="19">
        <f t="shared" si="3"/>
        <v>45330</v>
      </c>
      <c r="I66" s="12"/>
    </row>
    <row r="67" spans="1:9" x14ac:dyDescent="0.3">
      <c r="A67" s="105">
        <f t="shared" si="2"/>
        <v>45323</v>
      </c>
      <c r="C67" s="17">
        <v>45329</v>
      </c>
      <c r="D67" s="56">
        <v>109.29</v>
      </c>
      <c r="E67" s="56">
        <v>996878.89</v>
      </c>
      <c r="F67" s="104">
        <v>101.06346720000001</v>
      </c>
      <c r="G67" s="103">
        <v>2232355.6166666667</v>
      </c>
      <c r="H67" s="19">
        <f t="shared" si="3"/>
        <v>45329</v>
      </c>
      <c r="I67" s="12"/>
    </row>
    <row r="68" spans="1:9" x14ac:dyDescent="0.3">
      <c r="A68" s="105">
        <f t="shared" si="2"/>
        <v>45323</v>
      </c>
      <c r="C68" s="17">
        <v>45328</v>
      </c>
      <c r="D68" s="56">
        <v>109.39</v>
      </c>
      <c r="E68" s="56">
        <v>1363716.12</v>
      </c>
      <c r="F68" s="104">
        <v>101.0047907</v>
      </c>
      <c r="G68" s="103">
        <v>2232355.6166666667</v>
      </c>
      <c r="H68" s="19">
        <f t="shared" si="3"/>
        <v>45328</v>
      </c>
      <c r="I68" s="12"/>
    </row>
    <row r="69" spans="1:9" x14ac:dyDescent="0.3">
      <c r="A69" s="105">
        <f t="shared" si="2"/>
        <v>45323</v>
      </c>
      <c r="C69" s="17">
        <v>45327</v>
      </c>
      <c r="D69" s="56">
        <v>109.42</v>
      </c>
      <c r="E69" s="56">
        <v>1459351.36</v>
      </c>
      <c r="F69" s="104">
        <v>100.9503057</v>
      </c>
      <c r="G69" s="103">
        <v>2232355.6166666667</v>
      </c>
      <c r="H69" s="19">
        <f t="shared" si="3"/>
        <v>45327</v>
      </c>
      <c r="I69" s="12"/>
    </row>
    <row r="70" spans="1:9" x14ac:dyDescent="0.3">
      <c r="A70" s="105">
        <f t="shared" si="2"/>
        <v>45323</v>
      </c>
      <c r="C70" s="17">
        <v>45324</v>
      </c>
      <c r="D70" s="56">
        <v>110</v>
      </c>
      <c r="E70" s="56">
        <v>1947525.49</v>
      </c>
      <c r="F70" s="104">
        <v>100.8916778</v>
      </c>
      <c r="G70" s="103">
        <v>2232355.6166666667</v>
      </c>
      <c r="H70" s="19">
        <f t="shared" si="3"/>
        <v>45324</v>
      </c>
      <c r="I70" s="12"/>
    </row>
    <row r="71" spans="1:9" x14ac:dyDescent="0.3">
      <c r="A71" s="105">
        <f t="shared" si="2"/>
        <v>45323</v>
      </c>
      <c r="C71" s="17">
        <v>45323</v>
      </c>
      <c r="D71" s="56">
        <v>109.85</v>
      </c>
      <c r="E71" s="56">
        <v>3721955.54</v>
      </c>
      <c r="F71" s="104">
        <v>100.83406530000001</v>
      </c>
      <c r="G71" s="103">
        <v>2232355.6166666667</v>
      </c>
      <c r="H71" s="19">
        <f t="shared" si="3"/>
        <v>45323</v>
      </c>
      <c r="I71" s="12"/>
    </row>
    <row r="72" spans="1:9" x14ac:dyDescent="0.3">
      <c r="A72" s="105">
        <f t="shared" ref="A72:A93" si="4">DATE(YEAR(C72),MONTH(C72),DAY(1))</f>
        <v>45292</v>
      </c>
      <c r="C72" s="17">
        <v>45322</v>
      </c>
      <c r="D72" s="56">
        <v>109.99</v>
      </c>
      <c r="E72" s="56">
        <v>1839691.05</v>
      </c>
      <c r="F72" s="104">
        <v>100.7744624</v>
      </c>
      <c r="G72" s="103">
        <v>1811170.47</v>
      </c>
      <c r="H72" s="19">
        <f t="shared" ref="H72:H93" si="5">C72</f>
        <v>45322</v>
      </c>
      <c r="I72" s="12"/>
    </row>
    <row r="73" spans="1:9" x14ac:dyDescent="0.3">
      <c r="A73" s="105">
        <f t="shared" si="4"/>
        <v>45292</v>
      </c>
      <c r="C73" s="17">
        <v>45321</v>
      </c>
      <c r="D73" s="56">
        <v>109.47</v>
      </c>
      <c r="E73" s="56">
        <v>1771454.32</v>
      </c>
      <c r="F73" s="104">
        <v>100.62693729999999</v>
      </c>
      <c r="G73" s="103">
        <v>1811170.47</v>
      </c>
      <c r="H73" s="19">
        <f t="shared" si="5"/>
        <v>45321</v>
      </c>
      <c r="I73" s="12"/>
    </row>
    <row r="74" spans="1:9" x14ac:dyDescent="0.3">
      <c r="A74" s="105">
        <f t="shared" si="4"/>
        <v>45292</v>
      </c>
      <c r="C74" s="17">
        <v>45320</v>
      </c>
      <c r="D74" s="56">
        <v>109.4</v>
      </c>
      <c r="E74" s="56">
        <v>2223041.5</v>
      </c>
      <c r="F74" s="104">
        <v>100.6311346</v>
      </c>
      <c r="G74" s="103">
        <v>1811170.47</v>
      </c>
      <c r="H74" s="19">
        <f t="shared" si="5"/>
        <v>45320</v>
      </c>
      <c r="I74" s="12"/>
    </row>
    <row r="75" spans="1:9" x14ac:dyDescent="0.3">
      <c r="A75" s="105">
        <f t="shared" si="4"/>
        <v>45292</v>
      </c>
      <c r="C75" s="17">
        <v>45317</v>
      </c>
      <c r="D75" s="56">
        <v>109.25</v>
      </c>
      <c r="E75" s="56">
        <v>3730966.73</v>
      </c>
      <c r="F75" s="104">
        <v>100.61011360000001</v>
      </c>
      <c r="G75" s="103">
        <v>1811170.47</v>
      </c>
      <c r="H75" s="19">
        <f t="shared" si="5"/>
        <v>45317</v>
      </c>
      <c r="I75" s="12"/>
    </row>
    <row r="76" spans="1:9" x14ac:dyDescent="0.3">
      <c r="A76" s="105">
        <f t="shared" si="4"/>
        <v>45292</v>
      </c>
      <c r="C76" s="17">
        <v>45316</v>
      </c>
      <c r="D76" s="56">
        <v>110.36</v>
      </c>
      <c r="E76" s="56">
        <v>1431121.16</v>
      </c>
      <c r="F76" s="104">
        <v>100.5891025</v>
      </c>
      <c r="G76" s="103">
        <v>1811170.47</v>
      </c>
      <c r="H76" s="19">
        <f t="shared" si="5"/>
        <v>45316</v>
      </c>
      <c r="I76" s="12"/>
    </row>
    <row r="77" spans="1:9" x14ac:dyDescent="0.3">
      <c r="A77" s="105">
        <f t="shared" si="4"/>
        <v>45292</v>
      </c>
      <c r="C77" s="17">
        <v>45315</v>
      </c>
      <c r="D77" s="56">
        <v>110.5</v>
      </c>
      <c r="E77" s="56">
        <v>1054711.06</v>
      </c>
      <c r="F77" s="104">
        <v>100.5719709</v>
      </c>
      <c r="G77" s="103">
        <v>1811170.47</v>
      </c>
      <c r="H77" s="19">
        <f t="shared" si="5"/>
        <v>45315</v>
      </c>
      <c r="I77" s="12"/>
    </row>
    <row r="78" spans="1:9" x14ac:dyDescent="0.3">
      <c r="A78" s="105">
        <f t="shared" si="4"/>
        <v>45292</v>
      </c>
      <c r="C78" s="17">
        <v>45314</v>
      </c>
      <c r="D78" s="56">
        <v>110.48</v>
      </c>
      <c r="E78" s="56">
        <v>1079645.4099999999</v>
      </c>
      <c r="F78" s="104">
        <v>100.50914160000001</v>
      </c>
      <c r="G78" s="103">
        <v>1811170.47</v>
      </c>
      <c r="H78" s="19">
        <f t="shared" si="5"/>
        <v>45314</v>
      </c>
      <c r="I78" s="12"/>
    </row>
    <row r="79" spans="1:9" x14ac:dyDescent="0.3">
      <c r="A79" s="105">
        <f t="shared" si="4"/>
        <v>45292</v>
      </c>
      <c r="C79" s="17">
        <v>45313</v>
      </c>
      <c r="D79" s="56">
        <v>110.7</v>
      </c>
      <c r="E79" s="56">
        <v>1462439.54</v>
      </c>
      <c r="F79" s="104">
        <v>100.4665395</v>
      </c>
      <c r="G79" s="103">
        <v>1811170.47</v>
      </c>
      <c r="H79" s="19">
        <f t="shared" si="5"/>
        <v>45313</v>
      </c>
      <c r="I79" s="12"/>
    </row>
    <row r="80" spans="1:9" x14ac:dyDescent="0.3">
      <c r="A80" s="105">
        <f t="shared" si="4"/>
        <v>45292</v>
      </c>
      <c r="C80" s="17">
        <v>45310</v>
      </c>
      <c r="D80" s="56">
        <v>110.88</v>
      </c>
      <c r="E80" s="56">
        <v>1146943.68</v>
      </c>
      <c r="F80" s="104">
        <v>100.44554719999999</v>
      </c>
      <c r="G80" s="103">
        <v>1811170.47</v>
      </c>
      <c r="H80" s="19">
        <f t="shared" si="5"/>
        <v>45310</v>
      </c>
      <c r="I80" s="12"/>
    </row>
    <row r="81" spans="1:9" x14ac:dyDescent="0.3">
      <c r="A81" s="105">
        <f t="shared" si="4"/>
        <v>45292</v>
      </c>
      <c r="C81" s="17">
        <v>45309</v>
      </c>
      <c r="D81" s="56">
        <v>110.7</v>
      </c>
      <c r="E81" s="56">
        <v>766294.35</v>
      </c>
      <c r="F81" s="104">
        <v>100.42456489999999</v>
      </c>
      <c r="G81" s="103">
        <v>1811170.47</v>
      </c>
      <c r="H81" s="19">
        <f t="shared" si="5"/>
        <v>45309</v>
      </c>
      <c r="I81" s="12"/>
    </row>
    <row r="82" spans="1:9" x14ac:dyDescent="0.3">
      <c r="A82" s="105">
        <f t="shared" si="4"/>
        <v>45292</v>
      </c>
      <c r="C82" s="17">
        <v>45308</v>
      </c>
      <c r="D82" s="56">
        <v>110.85</v>
      </c>
      <c r="E82" s="56">
        <v>1025577.16</v>
      </c>
      <c r="F82" s="104">
        <v>100.4035926</v>
      </c>
      <c r="G82" s="103">
        <v>1811170.47</v>
      </c>
      <c r="H82" s="19">
        <f t="shared" si="5"/>
        <v>45308</v>
      </c>
      <c r="I82" s="12"/>
    </row>
    <row r="83" spans="1:9" x14ac:dyDescent="0.3">
      <c r="A83" s="105">
        <f t="shared" si="4"/>
        <v>45292</v>
      </c>
      <c r="C83" s="17">
        <v>45307</v>
      </c>
      <c r="D83" s="56">
        <v>110.99</v>
      </c>
      <c r="E83" s="56">
        <v>2992919.68</v>
      </c>
      <c r="F83" s="104">
        <v>100.3828671</v>
      </c>
      <c r="G83" s="103">
        <v>1811170.47</v>
      </c>
      <c r="H83" s="19">
        <f t="shared" si="5"/>
        <v>45307</v>
      </c>
      <c r="I83" s="12"/>
    </row>
    <row r="84" spans="1:9" x14ac:dyDescent="0.3">
      <c r="A84" s="105">
        <f t="shared" si="4"/>
        <v>45292</v>
      </c>
      <c r="C84" s="17">
        <v>45306</v>
      </c>
      <c r="D84" s="56">
        <v>110.79</v>
      </c>
      <c r="E84" s="56">
        <v>1368291.59</v>
      </c>
      <c r="F84" s="104">
        <v>100.3618939</v>
      </c>
      <c r="G84" s="103">
        <v>1811170.47</v>
      </c>
      <c r="H84" s="19">
        <f t="shared" si="5"/>
        <v>45306</v>
      </c>
      <c r="I84" s="12"/>
    </row>
    <row r="85" spans="1:9" x14ac:dyDescent="0.3">
      <c r="A85" s="105">
        <f t="shared" si="4"/>
        <v>45292</v>
      </c>
      <c r="C85" s="17">
        <v>45303</v>
      </c>
      <c r="D85" s="56">
        <v>111.49</v>
      </c>
      <c r="E85" s="56">
        <v>2888168.89</v>
      </c>
      <c r="F85" s="104">
        <v>100.34093249999999</v>
      </c>
      <c r="G85" s="103">
        <v>1811170.47</v>
      </c>
      <c r="H85" s="19">
        <f t="shared" si="5"/>
        <v>45303</v>
      </c>
      <c r="I85" s="12"/>
    </row>
    <row r="86" spans="1:9" x14ac:dyDescent="0.3">
      <c r="A86" s="105">
        <f t="shared" si="4"/>
        <v>45292</v>
      </c>
      <c r="C86" s="17">
        <v>45302</v>
      </c>
      <c r="D86" s="56">
        <v>111</v>
      </c>
      <c r="E86" s="56">
        <v>991303.87</v>
      </c>
      <c r="F86" s="104">
        <v>100.3197527</v>
      </c>
      <c r="G86" s="103">
        <v>1811170.47</v>
      </c>
      <c r="H86" s="19">
        <f t="shared" si="5"/>
        <v>45302</v>
      </c>
      <c r="I86" s="12"/>
    </row>
    <row r="87" spans="1:9" x14ac:dyDescent="0.3">
      <c r="A87" s="105">
        <f t="shared" si="4"/>
        <v>45292</v>
      </c>
      <c r="C87" s="17">
        <v>45301</v>
      </c>
      <c r="D87" s="56">
        <v>110.65</v>
      </c>
      <c r="E87" s="56">
        <v>2071501.24</v>
      </c>
      <c r="F87" s="104">
        <v>100.2570226</v>
      </c>
      <c r="G87" s="103">
        <v>1811170.47</v>
      </c>
      <c r="H87" s="19">
        <f t="shared" si="5"/>
        <v>45301</v>
      </c>
      <c r="I87" s="12"/>
    </row>
    <row r="88" spans="1:9" x14ac:dyDescent="0.3">
      <c r="A88" s="105">
        <f t="shared" si="4"/>
        <v>45292</v>
      </c>
      <c r="C88" s="17">
        <v>45300</v>
      </c>
      <c r="D88" s="56">
        <v>110.2</v>
      </c>
      <c r="E88" s="56">
        <v>1775302.39</v>
      </c>
      <c r="F88" s="104">
        <v>100.0594151</v>
      </c>
      <c r="G88" s="103">
        <v>1811170.47</v>
      </c>
      <c r="H88" s="19">
        <f t="shared" si="5"/>
        <v>45300</v>
      </c>
      <c r="I88" s="12"/>
    </row>
    <row r="89" spans="1:9" x14ac:dyDescent="0.3">
      <c r="A89" s="105">
        <f t="shared" si="4"/>
        <v>45292</v>
      </c>
      <c r="C89" s="17">
        <v>45299</v>
      </c>
      <c r="D89" s="56">
        <v>109.18</v>
      </c>
      <c r="E89" s="56">
        <v>1615444.13</v>
      </c>
      <c r="F89" s="104">
        <v>100.038314</v>
      </c>
      <c r="G89" s="103">
        <v>1811170.47</v>
      </c>
      <c r="H89" s="19">
        <f t="shared" si="5"/>
        <v>45299</v>
      </c>
      <c r="I89" s="12"/>
    </row>
    <row r="90" spans="1:9" x14ac:dyDescent="0.3">
      <c r="A90" s="105">
        <f t="shared" si="4"/>
        <v>45292</v>
      </c>
      <c r="C90" s="17">
        <v>45296</v>
      </c>
      <c r="D90" s="56">
        <v>106.68</v>
      </c>
      <c r="E90" s="56">
        <v>1219237.24</v>
      </c>
      <c r="F90" s="104">
        <v>100.0171898</v>
      </c>
      <c r="G90" s="103">
        <v>1811170.47</v>
      </c>
      <c r="H90" s="19">
        <f t="shared" si="5"/>
        <v>45296</v>
      </c>
      <c r="I90" s="12"/>
    </row>
    <row r="91" spans="1:9" x14ac:dyDescent="0.3">
      <c r="A91" s="105">
        <f t="shared" si="4"/>
        <v>45292</v>
      </c>
      <c r="C91" s="17">
        <v>45295</v>
      </c>
      <c r="D91" s="56">
        <v>107.69</v>
      </c>
      <c r="E91" s="56">
        <v>637036.31000000006</v>
      </c>
      <c r="F91" s="104">
        <v>99.995979399999996</v>
      </c>
      <c r="G91" s="103">
        <v>1811170.47</v>
      </c>
      <c r="H91" s="19">
        <f t="shared" si="5"/>
        <v>45295</v>
      </c>
      <c r="I91" s="12"/>
    </row>
    <row r="92" spans="1:9" x14ac:dyDescent="0.3">
      <c r="A92" s="105">
        <f t="shared" si="4"/>
        <v>45292</v>
      </c>
      <c r="C92" s="17">
        <v>45294</v>
      </c>
      <c r="D92" s="56">
        <v>107.64</v>
      </c>
      <c r="E92" s="56">
        <v>959669.27</v>
      </c>
      <c r="F92" s="104">
        <v>99.974863999999997</v>
      </c>
      <c r="G92" s="103">
        <v>1811170.47</v>
      </c>
      <c r="H92" s="19">
        <f t="shared" si="5"/>
        <v>45294</v>
      </c>
      <c r="I92" s="12"/>
    </row>
    <row r="93" spans="1:9" x14ac:dyDescent="0.3">
      <c r="A93" s="105">
        <f t="shared" si="4"/>
        <v>45292</v>
      </c>
      <c r="C93" s="17">
        <v>45293</v>
      </c>
      <c r="D93" s="56">
        <v>106.25</v>
      </c>
      <c r="E93" s="56">
        <v>502545.01</v>
      </c>
      <c r="F93" s="104">
        <v>99.954075900000007</v>
      </c>
      <c r="G93" s="103">
        <v>1811170.47</v>
      </c>
      <c r="H93" s="19">
        <f t="shared" si="5"/>
        <v>45293</v>
      </c>
      <c r="I93" s="12"/>
    </row>
    <row r="94" spans="1:9" x14ac:dyDescent="0.3">
      <c r="A94" s="105">
        <f t="shared" ref="A94:A107" si="6">DATE(YEAR(C94),MONTH(C94),DAY(1))</f>
        <v>45261</v>
      </c>
      <c r="C94" s="17">
        <v>45288</v>
      </c>
      <c r="D94" s="56">
        <v>108</v>
      </c>
      <c r="E94" s="56">
        <v>773293.08</v>
      </c>
      <c r="F94" s="104">
        <v>99.911974900000004</v>
      </c>
      <c r="G94" s="103">
        <v>1344466.37</v>
      </c>
      <c r="H94" s="19">
        <f t="shared" ref="H94:H107" si="7">C94</f>
        <v>45288</v>
      </c>
      <c r="I94" s="12"/>
    </row>
    <row r="95" spans="1:9" x14ac:dyDescent="0.3">
      <c r="A95" s="105">
        <f t="shared" si="6"/>
        <v>45261</v>
      </c>
      <c r="C95" s="17">
        <v>45287</v>
      </c>
      <c r="D95" s="56">
        <v>106.4</v>
      </c>
      <c r="E95" s="56">
        <v>784209.19</v>
      </c>
      <c r="F95" s="104">
        <v>100.3936578</v>
      </c>
      <c r="G95" s="103">
        <v>1344466.37</v>
      </c>
      <c r="H95" s="19">
        <f t="shared" si="7"/>
        <v>45287</v>
      </c>
      <c r="I95" s="12"/>
    </row>
    <row r="96" spans="1:9" x14ac:dyDescent="0.3">
      <c r="A96" s="105">
        <f t="shared" si="6"/>
        <v>45261</v>
      </c>
      <c r="C96" s="17">
        <v>45286</v>
      </c>
      <c r="D96" s="56">
        <v>106.8</v>
      </c>
      <c r="E96" s="56">
        <v>782546.04</v>
      </c>
      <c r="F96" s="104">
        <v>100.5467554</v>
      </c>
      <c r="G96" s="103">
        <v>1344466.37</v>
      </c>
      <c r="H96" s="19">
        <f t="shared" si="7"/>
        <v>45286</v>
      </c>
      <c r="I96" s="12"/>
    </row>
    <row r="97" spans="1:9" x14ac:dyDescent="0.3">
      <c r="A97" s="105">
        <f t="shared" si="6"/>
        <v>45261</v>
      </c>
      <c r="C97" s="17">
        <v>45282</v>
      </c>
      <c r="D97" s="56">
        <v>106.95</v>
      </c>
      <c r="E97" s="56">
        <v>1188582.99</v>
      </c>
      <c r="F97" s="104">
        <v>100.5126147</v>
      </c>
      <c r="G97" s="103">
        <v>1344466.37</v>
      </c>
      <c r="H97" s="19">
        <f t="shared" si="7"/>
        <v>45282</v>
      </c>
      <c r="I97" s="12"/>
    </row>
    <row r="98" spans="1:9" x14ac:dyDescent="0.3">
      <c r="A98" s="105">
        <f t="shared" si="6"/>
        <v>45261</v>
      </c>
      <c r="C98" s="17">
        <v>45281</v>
      </c>
      <c r="D98" s="56">
        <v>106.75</v>
      </c>
      <c r="E98" s="56">
        <v>733730.04</v>
      </c>
      <c r="F98" s="104">
        <v>100.478488</v>
      </c>
      <c r="G98" s="103">
        <v>1344466.37</v>
      </c>
      <c r="H98" s="19">
        <f t="shared" si="7"/>
        <v>45281</v>
      </c>
      <c r="I98" s="12"/>
    </row>
    <row r="99" spans="1:9" x14ac:dyDescent="0.3">
      <c r="A99" s="105">
        <f t="shared" si="6"/>
        <v>45261</v>
      </c>
      <c r="C99" s="17">
        <v>45280</v>
      </c>
      <c r="D99" s="56">
        <v>104.67</v>
      </c>
      <c r="E99" s="56">
        <v>960086.46</v>
      </c>
      <c r="F99" s="104">
        <v>100.4443749</v>
      </c>
      <c r="G99" s="103">
        <v>1344466.37</v>
      </c>
      <c r="H99" s="19">
        <f t="shared" si="7"/>
        <v>45280</v>
      </c>
      <c r="I99" s="12"/>
    </row>
    <row r="100" spans="1:9" x14ac:dyDescent="0.3">
      <c r="A100" s="105">
        <f t="shared" si="6"/>
        <v>45261</v>
      </c>
      <c r="C100" s="17">
        <v>45279</v>
      </c>
      <c r="D100" s="56">
        <v>105.61</v>
      </c>
      <c r="E100" s="56">
        <v>549476.79</v>
      </c>
      <c r="F100" s="104">
        <v>100.4175711</v>
      </c>
      <c r="G100" s="103">
        <v>1344466.37</v>
      </c>
      <c r="H100" s="19">
        <f t="shared" si="7"/>
        <v>45279</v>
      </c>
      <c r="I100" s="12"/>
    </row>
    <row r="101" spans="1:9" x14ac:dyDescent="0.3">
      <c r="A101" s="105">
        <f t="shared" si="6"/>
        <v>45261</v>
      </c>
      <c r="C101" s="17">
        <v>45278</v>
      </c>
      <c r="D101" s="56">
        <v>105.02</v>
      </c>
      <c r="E101" s="56">
        <v>1215466.57</v>
      </c>
      <c r="F101" s="104">
        <v>100.3834861</v>
      </c>
      <c r="G101" s="103">
        <v>1344466.37</v>
      </c>
      <c r="H101" s="19">
        <f t="shared" si="7"/>
        <v>45278</v>
      </c>
      <c r="I101" s="12"/>
    </row>
    <row r="102" spans="1:9" x14ac:dyDescent="0.3">
      <c r="A102" s="105">
        <f t="shared" si="6"/>
        <v>45261</v>
      </c>
      <c r="C102" s="17">
        <v>45275</v>
      </c>
      <c r="D102" s="56">
        <v>105</v>
      </c>
      <c r="E102" s="56">
        <v>771418.06</v>
      </c>
      <c r="F102" s="104">
        <v>100.34936519999999</v>
      </c>
      <c r="G102" s="103">
        <v>1344466.37</v>
      </c>
      <c r="H102" s="19">
        <f t="shared" si="7"/>
        <v>45275</v>
      </c>
      <c r="I102" s="12"/>
    </row>
    <row r="103" spans="1:9" x14ac:dyDescent="0.3">
      <c r="A103" s="105">
        <f t="shared" si="6"/>
        <v>45261</v>
      </c>
      <c r="C103" s="17">
        <v>45274</v>
      </c>
      <c r="D103" s="56">
        <v>105.1</v>
      </c>
      <c r="E103" s="56">
        <v>2471554.64</v>
      </c>
      <c r="F103" s="104">
        <v>100.3152582</v>
      </c>
      <c r="G103" s="103">
        <v>1344466.37</v>
      </c>
      <c r="H103" s="19">
        <f t="shared" si="7"/>
        <v>45274</v>
      </c>
      <c r="I103" s="12"/>
    </row>
    <row r="104" spans="1:9" x14ac:dyDescent="0.3">
      <c r="A104" s="105">
        <f t="shared" si="6"/>
        <v>45261</v>
      </c>
      <c r="C104" s="17">
        <v>45273</v>
      </c>
      <c r="D104" s="56">
        <v>105</v>
      </c>
      <c r="E104" s="56">
        <v>2490582.5299999998</v>
      </c>
      <c r="F104" s="104">
        <v>100.27957499999999</v>
      </c>
      <c r="G104" s="103">
        <v>1344466.37</v>
      </c>
      <c r="H104" s="19">
        <f t="shared" si="7"/>
        <v>45273</v>
      </c>
      <c r="I104" s="12"/>
    </row>
    <row r="105" spans="1:9" x14ac:dyDescent="0.3">
      <c r="A105" s="105">
        <f t="shared" si="6"/>
        <v>45261</v>
      </c>
      <c r="C105" s="17">
        <v>45272</v>
      </c>
      <c r="D105" s="56">
        <v>104.6</v>
      </c>
      <c r="E105" s="56">
        <v>1485554.9</v>
      </c>
      <c r="F105" s="104">
        <v>100.2439068</v>
      </c>
      <c r="G105" s="103">
        <v>1344466.37</v>
      </c>
      <c r="H105" s="19">
        <f t="shared" si="7"/>
        <v>45272</v>
      </c>
      <c r="I105" s="12"/>
    </row>
    <row r="106" spans="1:9" x14ac:dyDescent="0.3">
      <c r="A106" s="105">
        <f t="shared" si="6"/>
        <v>45261</v>
      </c>
      <c r="C106" s="17">
        <v>45271</v>
      </c>
      <c r="D106" s="56">
        <v>104</v>
      </c>
      <c r="E106" s="56">
        <v>2843270.45</v>
      </c>
      <c r="F106" s="104">
        <v>100.2082534</v>
      </c>
      <c r="G106" s="103">
        <v>1344466.37</v>
      </c>
      <c r="H106" s="19">
        <f t="shared" si="7"/>
        <v>45271</v>
      </c>
      <c r="I106" s="12"/>
    </row>
    <row r="107" spans="1:9" x14ac:dyDescent="0.3">
      <c r="A107" s="105">
        <f t="shared" si="6"/>
        <v>45261</v>
      </c>
      <c r="C107" s="17">
        <v>45268</v>
      </c>
      <c r="D107" s="56">
        <v>103.2</v>
      </c>
      <c r="E107" s="56">
        <v>1772757.42</v>
      </c>
      <c r="F107" s="104">
        <v>100.1726153</v>
      </c>
      <c r="G107" s="103">
        <v>1344466.37</v>
      </c>
      <c r="H107" s="19">
        <f t="shared" si="7"/>
        <v>45268</v>
      </c>
      <c r="I107" s="12"/>
    </row>
  </sheetData>
  <autoFilter ref="C31:H107" xr:uid="{D3FCB682-CA38-4B0C-9D91-9FEE0A8DCD56}"/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  <lcf76f155ced4ddcb4097134ff3c332f xmlns="158d1859-ff68-4431-9da7-ed8c2cfaab8a">
      <Terms xmlns="http://schemas.microsoft.com/office/infopath/2007/PartnerControls"/>
    </lcf76f155ced4ddcb4097134ff3c332f>
    <TaxCatchAll xmlns="a91d1d09-f460-4121-8a5f-1d82a263e5ab" xsi:nil="true"/>
  </documentManagement>
</p:properties>
</file>

<file path=customXml/item2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e um novo documento." ma:contentTypeScope="" ma:versionID="dffca59104f38af1631820afae5fc436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9c54a0de2b90accf3ebf6a731e889cfa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E0909-401F-4F39-82C5-478F3B1E4F5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91d1d09-f460-4121-8a5f-1d82a263e5ab"/>
    <ds:schemaRef ds:uri="158d1859-ff68-4431-9da7-ed8c2cfaab8a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CD8EBB9-684A-49B9-ABAB-5E2038BA4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8d1859-ff68-4431-9da7-ed8c2cfaab8a"/>
    <ds:schemaRef ds:uri="a91d1d09-f460-4121-8a5f-1d82a263e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DRE Gerencial</vt:lpstr>
      <vt:lpstr>Portfólio de Ativos do Fundo</vt:lpstr>
      <vt:lpstr>Carteira Imobiliária</vt:lpstr>
      <vt:lpstr>Rentabilidade</vt:lpstr>
      <vt:lpstr>Dados de Mercado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Ramos Caodaglio</dc:creator>
  <cp:lastModifiedBy>Pedro Lucas Franca Huertas</cp:lastModifiedBy>
  <cp:lastPrinted>2021-06-11T13:36:05Z</cp:lastPrinted>
  <dcterms:created xsi:type="dcterms:W3CDTF">2021-06-09T17:26:56Z</dcterms:created>
  <dcterms:modified xsi:type="dcterms:W3CDTF">2024-05-05T23:56:26Z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2023-03-28T21:25:00Z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30f2ab54-274f-49f3-86e3-e0c498426ee2</vt:lpwstr>
  </property>
  <property fmtid="{D5CDD505-2E9C-101B-9397-08002B2CF9AE}" pid="10" name="MSIP_Label_4fc996bf-6aee-415c-aa4c-e35ad0009c67_ContentBits">
    <vt:lpwstr>2</vt:lpwstr>
  </property>
</Properties>
</file>